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showInkAnnotation="0" autoCompressPictures="0"/>
  <mc:AlternateContent xmlns:mc="http://schemas.openxmlformats.org/markup-compatibility/2006">
    <mc:Choice Requires="x15">
      <x15ac:absPath xmlns:x15ac="http://schemas.microsoft.com/office/spreadsheetml/2010/11/ac" url="https://gizonline-my.sharepoint.com/personal/lidya_jata_giz_de/Documents/Documents/CONTRACT - Copy/2025/SASCI+/18.0128.1-307.03/83491197-ImplementationFPIC/2.TenderDocs/"/>
    </mc:Choice>
  </mc:AlternateContent>
  <xr:revisionPtr revIDLastSave="257" documentId="13_ncr:1_{D877CE57-1FC4-4FD9-BE41-E4CA511281F6}" xr6:coauthVersionLast="47" xr6:coauthVersionMax="47" xr10:uidLastSave="{DFDD6521-2547-4B7E-938C-0F6A41B1883C}"/>
  <bookViews>
    <workbookView xWindow="-93" yWindow="-93" windowWidth="19386" windowHeight="11466" tabRatio="500" xr2:uid="{00000000-000D-0000-FFFF-FFFF00000000}"/>
  </bookViews>
  <sheets>
    <sheet name="OUTPUT" sheetId="4" r:id="rId1"/>
    <sheet name="Breakdown"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24" i="4" l="1"/>
  <c r="E23" i="4"/>
  <c r="F74" i="2"/>
  <c r="F25" i="4"/>
  <c r="F65" i="2"/>
  <c r="F66" i="2"/>
  <c r="F67" i="2"/>
  <c r="F68" i="2"/>
  <c r="F69" i="2"/>
  <c r="F64" i="2"/>
  <c r="F53" i="2"/>
  <c r="F56" i="2" l="1"/>
  <c r="O24" i="4" l="1"/>
  <c r="O23" i="4"/>
  <c r="F55" i="2"/>
  <c r="F54" i="2"/>
  <c r="F46" i="2"/>
  <c r="F45" i="2"/>
  <c r="F44" i="2"/>
  <c r="F43" i="2"/>
  <c r="F34" i="2"/>
  <c r="F33" i="2"/>
  <c r="F23" i="2"/>
  <c r="F24" i="2"/>
  <c r="F25" i="2"/>
  <c r="F63" i="2" l="1"/>
  <c r="F52" i="2"/>
  <c r="O23" i="2"/>
  <c r="F42" i="2"/>
  <c r="F41" i="2"/>
  <c r="F32" i="2"/>
  <c r="F27" i="2"/>
  <c r="O24" i="2" l="1"/>
  <c r="F71" i="2"/>
  <c r="F58" i="2"/>
  <c r="F48" i="2"/>
  <c r="F36" i="2"/>
  <c r="O74" i="2" l="1"/>
  <c r="E74" i="2"/>
  <c r="F24" i="4" l="1"/>
  <c r="F23" i="4"/>
  <c r="E75" i="2"/>
  <c r="E76" i="2" s="1"/>
  <c r="F27" i="4" l="1"/>
  <c r="E30" i="4" s="1"/>
  <c r="O30" i="4"/>
  <c r="E31" i="4" l="1"/>
  <c r="E32"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Maike Lames</author>
  </authors>
  <commentList>
    <comment ref="A21" authorId="0" shapeId="0" xr:uid="{8A561D8B-4144-4156-A619-8D762D2507A3}">
      <text>
        <r>
          <rPr>
            <sz val="8"/>
            <color indexed="81"/>
            <rFont val="Tahoma"/>
            <family val="2"/>
          </rPr>
          <t xml:space="preserve">The contractor’s fee or fee of the expert assigned by it covers all personnel costs including ancillary personnel costs, costs of backstopping, communication, reporting and all overheads, profit, interest, risk etc. The contractor must record the actual assignment times on GIZ's invoice form.
</t>
        </r>
        <r>
          <rPr>
            <b/>
            <sz val="8"/>
            <color indexed="81"/>
            <rFont val="Tahoma"/>
            <family val="2"/>
          </rPr>
          <t>Calculating the fee:</t>
        </r>
        <r>
          <rPr>
            <sz val="8"/>
            <color indexed="81"/>
            <rFont val="Tahoma"/>
            <family val="2"/>
          </rPr>
          <t xml:space="preserve">
The fee is based on the contractually agreed unit (e.g. expert hour, expert day, expert month). Units other than those agreed cannot be invoiced. If expert months are agreed in the contract, an expert month is 30 calendar days.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Maike Lames</author>
  </authors>
  <commentList>
    <comment ref="A21" authorId="0" shapeId="0" xr:uid="{4A559FDB-02A6-411C-B212-BDBA67D07E68}">
      <text>
        <r>
          <rPr>
            <sz val="8"/>
            <color indexed="81"/>
            <rFont val="Tahoma"/>
            <family val="2"/>
          </rPr>
          <t xml:space="preserve">The contractor’s fee or fee of the expert assigned by it covers all personnel costs including ancillary personnel costs, costs of backstopping, communication, reporting and all overheads, profit, interest, risk etc. The contractor must record the actual assignment times on GIZ's invoice form.
</t>
        </r>
        <r>
          <rPr>
            <b/>
            <sz val="8"/>
            <color indexed="81"/>
            <rFont val="Tahoma"/>
            <family val="2"/>
          </rPr>
          <t>Calculating the fee:</t>
        </r>
        <r>
          <rPr>
            <sz val="8"/>
            <color indexed="81"/>
            <rFont val="Tahoma"/>
            <family val="2"/>
          </rPr>
          <t xml:space="preserve">
The fee is based on the contractually agreed unit (e.g. expert hour, expert day, expert month). Units other than those agreed cannot be invoiced. If expert months are agreed in the contract, an expert month is 30 calendar days. </t>
        </r>
      </text>
    </comment>
    <comment ref="A29" authorId="0" shapeId="0" xr:uid="{816CC46F-AC30-49B8-80D9-C272B54AD03A}">
      <text>
        <r>
          <rPr>
            <sz val="8"/>
            <color indexed="81"/>
            <rFont val="Tahoma"/>
            <family val="2"/>
          </rPr>
          <t xml:space="preserve">The overnight accommodation allowance is a lump sum which covers the cost to the contractor or the contractor’s expert of accommodation on an assignment away from their regular domicile and/or seat of business, if an overnight stay is necessary. 
The accommodation allowance is not paid if accommodation is provided without charge by GIZ, the executing institution(s) of the measure, the partner institution or other third parties involved in implementing the contract. 
</t>
        </r>
      </text>
    </comment>
    <comment ref="A38" authorId="0" shapeId="0" xr:uid="{BB317A3F-5E3B-4C2E-8004-A4CCFA59740B}">
      <text>
        <r>
          <rPr>
            <sz val="8"/>
            <color indexed="81"/>
            <rFont val="Tahoma"/>
            <family val="2"/>
          </rPr>
          <t xml:space="preserve">The overnight accommodation allowance is a lump sum which covers the cost to the contractor or the contractor’s expert of accommodation on an assignment away from their regular domicile and/or seat of business, if an overnight stay is necessary. 
The accommodation allowance is not paid if accommodation is provided without charge by GIZ, the executing institution(s) of the measure, the partner institution or other third parties involved in implementing the contract. 
</t>
        </r>
      </text>
    </comment>
    <comment ref="A50" authorId="0" shapeId="0" xr:uid="{F0793766-9957-46FB-942B-E700067B6ABF}">
      <text>
        <r>
          <rPr>
            <sz val="8"/>
            <color indexed="81"/>
            <rFont val="Tahoma"/>
            <family val="2"/>
          </rPr>
          <t>The per diem is a lump sum which covers the additional cost of subsistence to the contractor or the contractor's expert during an assignment away from their regular domicile and / or seat of business for a period as of one day official travel.
The per diem is not paid if full board is provided without charge by GIZ, the executing institution(s) of the measure, the partner institution or other third parties involved in implementing the contract.</t>
        </r>
      </text>
    </comment>
    <comment ref="A60" authorId="0" shapeId="0" xr:uid="{9D3A9CA0-76B7-4534-BDB6-BD80740FEEB6}">
      <text>
        <r>
          <rPr>
            <sz val="8"/>
            <color indexed="81"/>
            <rFont val="Tahoma"/>
            <family val="2"/>
          </rPr>
          <t xml:space="preserve">The overnight accommodation allowance is a lump sum which covers the cost to the contractor or the contractor’s expert of accommodation on an assignment away from their regular domicile and/or seat of business, if an overnight stay is necessary. 
The accommodation allowance is not paid if accommodation is provided without charge by GIZ, the executing institution(s) of the measure, the partner institution or other third parties involved in implementing the contract. 
</t>
        </r>
      </text>
    </comment>
  </commentList>
</comments>
</file>

<file path=xl/sharedStrings.xml><?xml version="1.0" encoding="utf-8"?>
<sst xmlns="http://schemas.openxmlformats.org/spreadsheetml/2006/main" count="221" uniqueCount="84">
  <si>
    <t>Name (Company)</t>
  </si>
  <si>
    <t>Street:</t>
  </si>
  <si>
    <t>Area Code, Place:</t>
  </si>
  <si>
    <t>Telephone / Email:</t>
  </si>
  <si>
    <t>Country:</t>
  </si>
  <si>
    <t>Description</t>
  </si>
  <si>
    <t>Name and address of bidder/contractor</t>
  </si>
  <si>
    <t>Currency: IDR</t>
  </si>
  <si>
    <t>Details of Costs</t>
  </si>
  <si>
    <t>Name of the Expert</t>
  </si>
  <si>
    <t>Quantity up to</t>
  </si>
  <si>
    <t>Unit</t>
  </si>
  <si>
    <t>Costs in IDR per unit</t>
  </si>
  <si>
    <t>Total up to (in IDR)</t>
  </si>
  <si>
    <t>Type of reimbursement</t>
  </si>
  <si>
    <t>Comments</t>
  </si>
  <si>
    <t>Total:</t>
  </si>
  <si>
    <t>Name, Given name</t>
  </si>
  <si>
    <t xml:space="preserve">Terms and Conditions : </t>
  </si>
  <si>
    <t>Name</t>
  </si>
  <si>
    <t>: _____________________________________________________________</t>
  </si>
  <si>
    <t>Date</t>
  </si>
  <si>
    <t xml:space="preserve">Signature </t>
  </si>
  <si>
    <t>Fee (No. 3.1.1 General Terms &amp; Conditions )</t>
  </si>
  <si>
    <t>Overnight accommodation allowance (No. 3.1.2.3 General Terms &amp; Conditions)</t>
  </si>
  <si>
    <t>Perdiem (No. 3.1.2.2 General Terms &amp; Conditions)</t>
  </si>
  <si>
    <t>lumpsum</t>
  </si>
  <si>
    <t>Travel Expenses (no. 3.1.2.1 General Terms &amp; Conditions)</t>
  </si>
  <si>
    <t>Price Schedule</t>
  </si>
  <si>
    <t>VAT (Value Added Tax) 11%:</t>
  </si>
  <si>
    <t>GRAND TOTAL:</t>
  </si>
  <si>
    <t>Region</t>
  </si>
  <si>
    <t>Other Costs (no. 3.1.3 General Terms &amp; Conditions)</t>
  </si>
  <si>
    <t>Project: The Sustainability and Value Added in Agricultural Supply Chains in Indonesia (SASCI+)</t>
  </si>
  <si>
    <t xml:space="preserve">Lumpsum </t>
  </si>
  <si>
    <t>Lumpsum</t>
  </si>
  <si>
    <t>Country of assignment: Indonesia</t>
  </si>
  <si>
    <t>Indonesia</t>
  </si>
  <si>
    <t>2. All fee/rates shall inclusive the income tax. GIZ is obliged to whithold the income tax and report it to the tax office</t>
  </si>
  <si>
    <t>1. All fee/rates quoted must be exclusive of all taxes, since the GIZ, including its subsidiary organs, is exempt from taxes.</t>
  </si>
  <si>
    <r>
      <t xml:space="preserve">3. Total cost must be exclusive to </t>
    </r>
    <r>
      <rPr>
        <sz val="11"/>
        <color rgb="FFFF0000"/>
        <rFont val="Arial"/>
        <family val="2"/>
      </rPr>
      <t>VAT 11%</t>
    </r>
    <r>
      <rPr>
        <sz val="11"/>
        <color rgb="FF000000"/>
        <rFont val="Arial"/>
        <family val="2"/>
      </rPr>
      <t xml:space="preserve">. Please provide the amount as the above price schedule form. </t>
    </r>
    <r>
      <rPr>
        <sz val="11"/>
        <color rgb="FFFF0000"/>
        <rFont val="Arial"/>
        <family val="2"/>
      </rPr>
      <t>Supporting documents of SPPKP (non PKP/PKP company) shall be provided</t>
    </r>
    <r>
      <rPr>
        <sz val="11"/>
        <color rgb="FF000000"/>
        <rFont val="Arial"/>
        <family val="2"/>
      </rPr>
      <t>.</t>
    </r>
  </si>
  <si>
    <r>
      <t xml:space="preserve">4. This price form </t>
    </r>
    <r>
      <rPr>
        <sz val="11"/>
        <color indexed="10"/>
        <rFont val="Arial"/>
        <family val="2"/>
      </rPr>
      <t>must be protected with password</t>
    </r>
    <r>
      <rPr>
        <sz val="11"/>
        <color indexed="8"/>
        <rFont val="Arial"/>
        <family val="2"/>
      </rPr>
      <t xml:space="preserve"> to secure your bid price proposal </t>
    </r>
  </si>
  <si>
    <r>
      <t>5. The price shall be valid for</t>
    </r>
    <r>
      <rPr>
        <sz val="11"/>
        <color indexed="10"/>
        <rFont val="Arial"/>
        <family val="2"/>
      </rPr>
      <t xml:space="preserve"> 100 days</t>
    </r>
    <r>
      <rPr>
        <sz val="11"/>
        <color indexed="8"/>
        <rFont val="Arial"/>
        <family val="2"/>
      </rPr>
      <t xml:space="preserve"> commencing on the date of submission of quotation</t>
    </r>
  </si>
  <si>
    <t>Output/Deliverable based</t>
  </si>
  <si>
    <t>OUTPUT 1</t>
  </si>
  <si>
    <t>Compensation of CO2 Emmisions</t>
  </si>
  <si>
    <t>Region/Country</t>
  </si>
  <si>
    <t>Subjected to Evidence</t>
  </si>
  <si>
    <t>-</t>
  </si>
  <si>
    <t>Contract-No.: 83491197</t>
  </si>
  <si>
    <t>Project number: 18.0128.1-307.03</t>
  </si>
  <si>
    <t>Period of assignment: July 2025 - November 2025</t>
  </si>
  <si>
    <t>Expert 2: Village Facilitator</t>
  </si>
  <si>
    <t>Expert 1: Team Leader (Agrarian Expert)</t>
  </si>
  <si>
    <t>Expert 3: System Application</t>
  </si>
  <si>
    <t>Expert 1</t>
  </si>
  <si>
    <t>Expert 2</t>
  </si>
  <si>
    <t>Expert 3</t>
  </si>
  <si>
    <t>Samarinda/Sangatta/ Bengalon/Rantau Pulung</t>
  </si>
  <si>
    <t>Output based</t>
  </si>
  <si>
    <t>Expert 1, travel days</t>
  </si>
  <si>
    <t>Expert 1, in Bengalon, Rantau Pulung, Sangatta</t>
  </si>
  <si>
    <t>Expert 2, travel days</t>
  </si>
  <si>
    <t>Expert 2, in Bengalon, Rantau Pulung, Sangatta</t>
  </si>
  <si>
    <t>Expert 3, travel days</t>
  </si>
  <si>
    <t>Expert 3, in Bengalon, Rantau Pulung, Sangatta</t>
  </si>
  <si>
    <t>Economy Flight, to East Kalimantan</t>
  </si>
  <si>
    <t>East Kalimantan</t>
  </si>
  <si>
    <t>4 round trips, for 3 persons 
(Expert 1 &amp; Expert 2)
Output based</t>
  </si>
  <si>
    <t>2 round trips, for 2 persons 
(Expert 3)
Output based</t>
  </si>
  <si>
    <t>Car rental: 
Airport Samarinda to Bengalon &amp; Rantau Pulung</t>
  </si>
  <si>
    <t>1 unit car for 4 round trips</t>
  </si>
  <si>
    <t>Sangatta, Bengalon, Rantau Pulung</t>
  </si>
  <si>
    <t>Car rental (4 months): 
During in Sangatta &amp; to Villages</t>
  </si>
  <si>
    <t>1 unit car for 4 months rental</t>
  </si>
  <si>
    <t>Against Economy Airflight of up to 5 experts (16 flights)</t>
  </si>
  <si>
    <t>Rantau Pulung</t>
  </si>
  <si>
    <t>FGD, Meeting Consumption</t>
  </si>
  <si>
    <t>Bengalon</t>
  </si>
  <si>
    <t xml:space="preserve">Printing SOP and digital system Modul </t>
  </si>
  <si>
    <t>Rantau Pulung, Bengalon</t>
  </si>
  <si>
    <t>OUTPUT 2 &amp; 3</t>
  </si>
  <si>
    <t>FGD SKT digital publishing system, Meeting Consumption</t>
  </si>
  <si>
    <t>Training SKT digital publishing system, Meeting Consumption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</si>
</sst>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2" formatCode="_-&quot;Rp&quot;* #,##0_-;\-&quot;Rp&quot;* #,##0_-;_-&quot;Rp&quot;* &quot;-&quot;_-;_-@_-"/>
    <numFmt numFmtId="41" formatCode="_-* #,##0_-;\-* #,##0_-;_-* &quot;-&quot;_-;_-@_-"/>
    <numFmt numFmtId="43" formatCode="_-* #,##0.00_-;\-* #,##0.00_-;_-* &quot;-&quot;??_-;_-@_-"/>
    <numFmt numFmtId="164" formatCode="_-* #,##0.00_-;\-* #,##0.00_-;_-* &quot;-&quot;_-;_-@_-"/>
    <numFmt numFmtId="165" formatCode="#,##0_ ;\-#,##0\ "/>
    <numFmt numFmtId="166" formatCode="#,##0.00_ ;\-#,##0.00\ "/>
    <numFmt numFmtId="167" formatCode="#,##0.00\ &quot;€&quot;"/>
    <numFmt numFmtId="168" formatCode="_-* #,##0\ _€_-;\-* #,##0\ _€_-;_-* &quot;-&quot;??\ _€_-;_-@_-"/>
    <numFmt numFmtId="169" formatCode="_([$Rp-421]* #,##0_);_([$Rp-421]* \(#,##0\);_([$Rp-421]* &quot;-&quot;??_);_(@_)"/>
    <numFmt numFmtId="170" formatCode="_-* #,##0_-;\-* #,##0_-;_-* &quot;-&quot;??_-;_-@_-"/>
    <numFmt numFmtId="171" formatCode="_(* #,##0_);_(* \(#,##0\);_(* &quot;-&quot;_);_(@_)"/>
  </numFmts>
  <fonts count="19" x14ac:knownFonts="1">
    <font>
      <sz val="12"/>
      <color theme="1"/>
      <name val="Calibri"/>
      <family val="2"/>
      <scheme val="minor"/>
    </font>
    <font>
      <sz val="11"/>
      <color theme="1"/>
      <name val="Arial"/>
      <family val="2"/>
    </font>
    <font>
      <u/>
      <sz val="12"/>
      <color theme="10"/>
      <name val="Calibri"/>
      <family val="2"/>
      <scheme val="minor"/>
    </font>
    <font>
      <u/>
      <sz val="12"/>
      <color theme="11"/>
      <name val="Calibri"/>
      <family val="2"/>
      <scheme val="minor"/>
    </font>
    <font>
      <b/>
      <sz val="11"/>
      <color theme="1"/>
      <name val="Arial"/>
      <family val="2"/>
    </font>
    <font>
      <b/>
      <sz val="11"/>
      <name val="Arial"/>
      <family val="2"/>
    </font>
    <font>
      <sz val="11"/>
      <name val="Arial"/>
      <family val="2"/>
    </font>
    <font>
      <sz val="12"/>
      <color theme="1"/>
      <name val="Calibri"/>
      <family val="2"/>
      <scheme val="minor"/>
    </font>
    <font>
      <sz val="8"/>
      <color indexed="81"/>
      <name val="Tahoma"/>
      <family val="2"/>
    </font>
    <font>
      <b/>
      <sz val="8"/>
      <color indexed="81"/>
      <name val="Tahoma"/>
      <family val="2"/>
    </font>
    <font>
      <sz val="11"/>
      <color theme="0"/>
      <name val="Arial"/>
      <family val="2"/>
    </font>
    <font>
      <i/>
      <sz val="11"/>
      <color theme="1"/>
      <name val="Arial"/>
      <family val="2"/>
    </font>
    <font>
      <sz val="11"/>
      <color rgb="FF000000"/>
      <name val="Arial"/>
      <family val="2"/>
    </font>
    <font>
      <sz val="11"/>
      <color indexed="10"/>
      <name val="Arial"/>
      <family val="2"/>
    </font>
    <font>
      <sz val="11"/>
      <color indexed="8"/>
      <name val="Arial"/>
      <family val="2"/>
    </font>
    <font>
      <b/>
      <sz val="18"/>
      <color theme="1"/>
      <name val="Arial"/>
      <family val="2"/>
    </font>
    <font>
      <sz val="11"/>
      <color rgb="FFFF0000"/>
      <name val="Arial"/>
      <family val="2"/>
    </font>
    <font>
      <sz val="8"/>
      <name val="Calibri"/>
      <family val="2"/>
      <scheme val="minor"/>
    </font>
    <font>
      <sz val="10"/>
      <color theme="1"/>
      <name val="Arial"/>
      <family val="2"/>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medium">
        <color indexed="64"/>
      </left>
      <right style="thin">
        <color indexed="64"/>
      </right>
      <top style="thin">
        <color indexed="64"/>
      </top>
      <bottom/>
      <diagonal/>
    </border>
    <border>
      <left/>
      <right style="medium">
        <color indexed="64"/>
      </right>
      <top style="medium">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s>
  <cellStyleXfs count="5">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41" fontId="7" fillId="0" borderId="0" applyFont="0" applyFill="0" applyBorder="0" applyAlignment="0" applyProtection="0"/>
    <xf numFmtId="43" fontId="7" fillId="0" borderId="0" applyFont="0" applyFill="0" applyBorder="0" applyAlignment="0" applyProtection="0"/>
  </cellStyleXfs>
  <cellXfs count="127">
    <xf numFmtId="0" fontId="0" fillId="0" borderId="0" xfId="0"/>
    <xf numFmtId="0" fontId="4" fillId="0" borderId="0" xfId="0" applyFont="1" applyAlignment="1">
      <alignment vertical="top"/>
    </xf>
    <xf numFmtId="0" fontId="5" fillId="0" borderId="0" xfId="0" applyFont="1"/>
    <xf numFmtId="0" fontId="4" fillId="0" borderId="0" xfId="0" applyFont="1" applyAlignment="1">
      <alignment horizontal="center"/>
    </xf>
    <xf numFmtId="0" fontId="4" fillId="0" borderId="0" xfId="0" applyFont="1" applyAlignment="1">
      <alignment vertical="top" wrapText="1"/>
    </xf>
    <xf numFmtId="0" fontId="1" fillId="0" borderId="7" xfId="0" applyFont="1" applyBorder="1" applyAlignment="1" applyProtection="1">
      <alignment horizontal="left"/>
      <protection locked="0"/>
    </xf>
    <xf numFmtId="0" fontId="1" fillId="0" borderId="0" xfId="0" applyFont="1" applyAlignment="1">
      <alignment horizontal="left" vertical="top"/>
    </xf>
    <xf numFmtId="0" fontId="5" fillId="0" borderId="0" xfId="0" applyFont="1" applyAlignment="1" applyProtection="1">
      <alignment horizontal="left" vertical="top"/>
      <protection locked="0"/>
    </xf>
    <xf numFmtId="0" fontId="6" fillId="0" borderId="0" xfId="0" applyFont="1" applyAlignment="1">
      <alignment vertical="center" wrapText="1"/>
    </xf>
    <xf numFmtId="0" fontId="10" fillId="0" borderId="0" xfId="0" applyFont="1" applyAlignment="1">
      <alignment vertical="center" wrapText="1"/>
    </xf>
    <xf numFmtId="0" fontId="6" fillId="0" borderId="0" xfId="0" applyFont="1" applyAlignment="1">
      <alignment horizontal="center" vertical="top"/>
    </xf>
    <xf numFmtId="0" fontId="5" fillId="0" borderId="0" xfId="0" applyFont="1" applyAlignment="1">
      <alignment horizontal="left"/>
    </xf>
    <xf numFmtId="41" fontId="6" fillId="0" borderId="0" xfId="3" applyFont="1" applyBorder="1" applyAlignment="1">
      <alignment horizontal="left"/>
    </xf>
    <xf numFmtId="0" fontId="1" fillId="0" borderId="0" xfId="0" applyFont="1" applyAlignment="1" applyProtection="1">
      <alignment horizontal="left"/>
      <protection locked="0"/>
    </xf>
    <xf numFmtId="0" fontId="4" fillId="0" borderId="0" xfId="0" applyFont="1"/>
    <xf numFmtId="0" fontId="1" fillId="0" borderId="0" xfId="0" applyFont="1"/>
    <xf numFmtId="164" fontId="1" fillId="0" borderId="0" xfId="3" applyNumberFormat="1" applyFont="1" applyBorder="1"/>
    <xf numFmtId="164" fontId="1" fillId="0" borderId="0" xfId="3" applyNumberFormat="1" applyFont="1"/>
    <xf numFmtId="0" fontId="4" fillId="0" borderId="8" xfId="0" applyFont="1" applyBorder="1" applyAlignment="1">
      <alignment horizontal="left" vertical="center" wrapText="1"/>
    </xf>
    <xf numFmtId="0" fontId="4" fillId="0" borderId="9" xfId="0" applyFont="1" applyBorder="1" applyAlignment="1">
      <alignment horizontal="center" vertical="center" wrapText="1"/>
    </xf>
    <xf numFmtId="0" fontId="5" fillId="0" borderId="9" xfId="0" applyFont="1" applyBorder="1" applyAlignment="1">
      <alignment horizontal="center" vertical="center" wrapText="1"/>
    </xf>
    <xf numFmtId="41" fontId="1" fillId="0" borderId="0" xfId="3" applyFont="1"/>
    <xf numFmtId="0" fontId="1" fillId="0" borderId="2" xfId="0" applyFont="1" applyBorder="1" applyAlignment="1" applyProtection="1">
      <alignment vertical="center" wrapText="1"/>
      <protection locked="0"/>
    </xf>
    <xf numFmtId="0" fontId="1" fillId="0" borderId="1" xfId="0" applyFont="1" applyBorder="1" applyAlignment="1" applyProtection="1">
      <alignment horizontal="center" vertical="center" wrapText="1"/>
      <protection locked="0"/>
    </xf>
    <xf numFmtId="165" fontId="1" fillId="0" borderId="1" xfId="4" applyNumberFormat="1" applyFont="1" applyFill="1" applyBorder="1" applyAlignment="1" applyProtection="1">
      <alignment horizontal="center" vertical="center" wrapText="1"/>
      <protection locked="0"/>
    </xf>
    <xf numFmtId="165" fontId="1" fillId="0" borderId="1" xfId="4" applyNumberFormat="1" applyFont="1" applyFill="1" applyBorder="1" applyAlignment="1" applyProtection="1">
      <alignment horizontal="right" vertical="center" wrapText="1"/>
      <protection locked="0"/>
    </xf>
    <xf numFmtId="165" fontId="1" fillId="0" borderId="1" xfId="4" applyNumberFormat="1" applyFont="1" applyFill="1" applyBorder="1" applyAlignment="1">
      <alignment vertical="center" wrapText="1"/>
    </xf>
    <xf numFmtId="0" fontId="6" fillId="0" borderId="15" xfId="0" applyFont="1" applyBorder="1" applyAlignment="1" applyProtection="1">
      <alignment horizontal="left" vertical="center" wrapText="1"/>
      <protection locked="0"/>
    </xf>
    <xf numFmtId="0" fontId="4" fillId="0" borderId="10" xfId="0" applyFont="1" applyBorder="1" applyAlignment="1">
      <alignment vertical="center" wrapText="1"/>
    </xf>
    <xf numFmtId="0" fontId="4" fillId="0" borderId="11" xfId="0" applyFont="1" applyBorder="1" applyAlignment="1">
      <alignment horizontal="center" vertical="center" wrapText="1"/>
    </xf>
    <xf numFmtId="165" fontId="4" fillId="0" borderId="11" xfId="4" applyNumberFormat="1" applyFont="1" applyFill="1" applyBorder="1" applyAlignment="1">
      <alignment horizontal="center" vertical="center" wrapText="1"/>
    </xf>
    <xf numFmtId="165" fontId="4" fillId="0" borderId="11" xfId="4" applyNumberFormat="1" applyFont="1" applyFill="1" applyBorder="1" applyAlignment="1">
      <alignment vertical="center" wrapText="1"/>
    </xf>
    <xf numFmtId="0" fontId="1" fillId="0" borderId="11" xfId="0" applyFont="1" applyBorder="1" applyAlignment="1">
      <alignment vertical="center" wrapText="1"/>
    </xf>
    <xf numFmtId="0" fontId="6" fillId="0" borderId="3" xfId="0" applyFont="1" applyBorder="1" applyAlignment="1">
      <alignment horizontal="left" vertical="center" wrapText="1"/>
    </xf>
    <xf numFmtId="0" fontId="4" fillId="0" borderId="0" xfId="0" applyFont="1" applyAlignment="1">
      <alignment vertical="center" wrapText="1"/>
    </xf>
    <xf numFmtId="0" fontId="4" fillId="0" borderId="0" xfId="0" applyFont="1" applyAlignment="1">
      <alignment horizontal="center" vertical="center" wrapText="1"/>
    </xf>
    <xf numFmtId="166" fontId="4" fillId="0" borderId="0" xfId="4" applyNumberFormat="1" applyFont="1" applyBorder="1" applyAlignment="1">
      <alignment horizontal="center" vertical="center" wrapText="1"/>
    </xf>
    <xf numFmtId="166" fontId="4" fillId="0" borderId="0" xfId="4" applyNumberFormat="1" applyFont="1" applyBorder="1" applyAlignment="1">
      <alignment vertical="center" wrapText="1"/>
    </xf>
    <xf numFmtId="0" fontId="1" fillId="0" borderId="0" xfId="0" applyFont="1" applyAlignment="1">
      <alignment vertical="center" wrapText="1"/>
    </xf>
    <xf numFmtId="0" fontId="6" fillId="0" borderId="0" xfId="0" applyFont="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pplyProtection="1">
      <alignment vertical="center" wrapText="1"/>
      <protection locked="0"/>
    </xf>
    <xf numFmtId="165" fontId="1" fillId="0" borderId="1" xfId="4" applyNumberFormat="1" applyFont="1" applyBorder="1" applyAlignment="1" applyProtection="1">
      <alignment horizontal="center" vertical="center" wrapText="1"/>
      <protection locked="0"/>
    </xf>
    <xf numFmtId="166" fontId="1" fillId="0" borderId="1" xfId="4" applyNumberFormat="1" applyFont="1" applyFill="1" applyBorder="1" applyAlignment="1" applyProtection="1">
      <alignment horizontal="center" vertical="center" wrapText="1"/>
      <protection locked="0"/>
    </xf>
    <xf numFmtId="166" fontId="4" fillId="0" borderId="11" xfId="4" applyNumberFormat="1" applyFont="1" applyBorder="1" applyAlignment="1">
      <alignment horizontal="center" vertical="center" wrapText="1"/>
    </xf>
    <xf numFmtId="165" fontId="4" fillId="0" borderId="11" xfId="4" applyNumberFormat="1" applyFont="1" applyBorder="1" applyAlignment="1">
      <alignment vertical="center" wrapText="1"/>
    </xf>
    <xf numFmtId="165" fontId="4" fillId="0" borderId="0" xfId="4" applyNumberFormat="1" applyFont="1" applyBorder="1" applyAlignment="1">
      <alignment vertical="center" wrapText="1"/>
    </xf>
    <xf numFmtId="167" fontId="4" fillId="0" borderId="0" xfId="0" applyNumberFormat="1" applyFont="1" applyAlignment="1">
      <alignment horizontal="center" vertical="center" wrapText="1"/>
    </xf>
    <xf numFmtId="167" fontId="4" fillId="0" borderId="0" xfId="0" applyNumberFormat="1" applyFont="1" applyAlignment="1">
      <alignment vertical="center" wrapText="1"/>
    </xf>
    <xf numFmtId="0" fontId="1" fillId="0" borderId="17" xfId="0" applyFont="1" applyBorder="1" applyAlignment="1">
      <alignment horizontal="left" vertical="center" wrapText="1"/>
    </xf>
    <xf numFmtId="165" fontId="1" fillId="0" borderId="11" xfId="4" applyNumberFormat="1" applyFont="1" applyBorder="1" applyAlignment="1" applyProtection="1">
      <alignment horizontal="right" vertical="center" wrapText="1"/>
      <protection locked="0"/>
    </xf>
    <xf numFmtId="165" fontId="1" fillId="0" borderId="0" xfId="4" applyNumberFormat="1" applyFont="1" applyBorder="1" applyAlignment="1" applyProtection="1">
      <alignment horizontal="right" vertical="center" wrapText="1"/>
      <protection locked="0"/>
    </xf>
    <xf numFmtId="0" fontId="11" fillId="0" borderId="0" xfId="0" applyFont="1" applyAlignment="1">
      <alignment vertical="center" wrapText="1"/>
    </xf>
    <xf numFmtId="0" fontId="1" fillId="2" borderId="0" xfId="0" applyFont="1" applyFill="1"/>
    <xf numFmtId="0" fontId="6" fillId="2" borderId="0" xfId="0" applyFont="1" applyFill="1"/>
    <xf numFmtId="0" fontId="5" fillId="0" borderId="16" xfId="0" applyFont="1" applyBorder="1" applyAlignment="1">
      <alignment horizontal="left" vertical="top" wrapText="1"/>
    </xf>
    <xf numFmtId="0" fontId="5" fillId="0" borderId="0" xfId="0" applyFont="1" applyAlignment="1">
      <alignment horizontal="left" vertical="top" wrapText="1"/>
    </xf>
    <xf numFmtId="0" fontId="5" fillId="0" borderId="0" xfId="0" applyFont="1" applyAlignment="1">
      <alignment vertical="top" wrapText="1"/>
    </xf>
    <xf numFmtId="168" fontId="5" fillId="0" borderId="0" xfId="4" applyNumberFormat="1" applyFont="1" applyAlignment="1">
      <alignment vertical="top" wrapText="1"/>
    </xf>
    <xf numFmtId="169" fontId="5" fillId="0" borderId="16" xfId="4" applyNumberFormat="1" applyFont="1" applyBorder="1" applyAlignment="1">
      <alignment horizontal="left" vertical="top" wrapText="1"/>
    </xf>
    <xf numFmtId="0" fontId="1" fillId="0" borderId="0" xfId="0" applyFont="1" applyAlignment="1">
      <alignment horizontal="center"/>
    </xf>
    <xf numFmtId="0" fontId="1" fillId="2" borderId="0" xfId="0" quotePrefix="1" applyFont="1" applyFill="1" applyAlignment="1">
      <alignment horizontal="center" vertical="center" wrapText="1"/>
    </xf>
    <xf numFmtId="0" fontId="1" fillId="0" borderId="0" xfId="0" applyFont="1" applyAlignment="1">
      <alignment horizontal="center" vertical="center" wrapText="1"/>
    </xf>
    <xf numFmtId="0" fontId="12" fillId="0" borderId="0" xfId="0" applyFont="1" applyAlignment="1">
      <alignment horizontal="left" vertical="center"/>
    </xf>
    <xf numFmtId="0" fontId="1" fillId="0" borderId="0" xfId="0" applyFont="1" applyAlignment="1">
      <alignment horizontal="left"/>
    </xf>
    <xf numFmtId="0" fontId="6" fillId="0" borderId="0" xfId="0" applyFont="1" applyAlignment="1">
      <alignment vertical="center"/>
    </xf>
    <xf numFmtId="0" fontId="12" fillId="0" borderId="0" xfId="0" applyFont="1" applyAlignment="1">
      <alignment vertical="center"/>
    </xf>
    <xf numFmtId="0" fontId="1" fillId="0" borderId="0" xfId="0" applyFont="1" applyAlignment="1">
      <alignment vertical="top"/>
    </xf>
    <xf numFmtId="169" fontId="1" fillId="0" borderId="0" xfId="0" applyNumberFormat="1" applyFont="1"/>
    <xf numFmtId="42" fontId="6" fillId="0" borderId="0" xfId="3" applyNumberFormat="1" applyFont="1"/>
    <xf numFmtId="0" fontId="4" fillId="0" borderId="18" xfId="0" applyFont="1" applyBorder="1" applyAlignment="1">
      <alignment horizontal="center" vertical="center" wrapText="1"/>
    </xf>
    <xf numFmtId="0" fontId="6" fillId="0" borderId="1" xfId="0" applyFont="1" applyBorder="1" applyAlignment="1" applyProtection="1">
      <alignment horizontal="left" vertical="center" wrapText="1"/>
      <protection locked="0"/>
    </xf>
    <xf numFmtId="0" fontId="1" fillId="0" borderId="19" xfId="0" applyFont="1" applyBorder="1" applyAlignment="1" applyProtection="1">
      <alignment horizontal="left" vertical="center" wrapText="1"/>
      <protection locked="0"/>
    </xf>
    <xf numFmtId="0" fontId="11" fillId="0" borderId="20" xfId="0" applyFont="1" applyBorder="1" applyAlignment="1" applyProtection="1">
      <alignment horizontal="left" vertical="center" wrapText="1"/>
      <protection locked="0"/>
    </xf>
    <xf numFmtId="0" fontId="1" fillId="0" borderId="20" xfId="0" applyFont="1" applyBorder="1" applyAlignment="1" applyProtection="1">
      <alignment horizontal="center" vertical="center" wrapText="1"/>
      <protection locked="0"/>
    </xf>
    <xf numFmtId="1" fontId="1" fillId="0" borderId="20" xfId="0" applyNumberFormat="1" applyFont="1" applyBorder="1" applyAlignment="1" applyProtection="1">
      <alignment horizontal="right" vertical="center" wrapText="1"/>
      <protection locked="0"/>
    </xf>
    <xf numFmtId="0" fontId="6" fillId="0" borderId="20" xfId="0" applyFont="1" applyBorder="1" applyAlignment="1" applyProtection="1">
      <alignment horizontal="left" vertical="center" wrapText="1"/>
      <protection locked="0"/>
    </xf>
    <xf numFmtId="0" fontId="1" fillId="0" borderId="5" xfId="0" applyFont="1" applyBorder="1" applyAlignment="1">
      <alignment horizontal="left" vertical="center" wrapText="1"/>
    </xf>
    <xf numFmtId="165" fontId="1" fillId="0" borderId="20" xfId="4" applyNumberFormat="1" applyFont="1" applyFill="1" applyBorder="1" applyAlignment="1">
      <alignment vertical="center" wrapText="1"/>
    </xf>
    <xf numFmtId="0" fontId="1" fillId="0" borderId="21" xfId="0" applyFont="1" applyBorder="1" applyAlignment="1" applyProtection="1">
      <alignment horizontal="left" vertical="center" wrapText="1"/>
      <protection locked="0"/>
    </xf>
    <xf numFmtId="0" fontId="1" fillId="0" borderId="15" xfId="0" applyFont="1" applyBorder="1" applyAlignment="1" applyProtection="1">
      <alignment vertical="center" wrapText="1"/>
      <protection locked="0"/>
    </xf>
    <xf numFmtId="0" fontId="6" fillId="0" borderId="21" xfId="0" applyFont="1" applyBorder="1" applyAlignment="1" applyProtection="1">
      <alignment horizontal="left" vertical="center" wrapText="1"/>
      <protection locked="0"/>
    </xf>
    <xf numFmtId="43" fontId="10" fillId="0" borderId="0" xfId="0" applyNumberFormat="1" applyFont="1" applyAlignment="1">
      <alignment vertical="center" wrapText="1"/>
    </xf>
    <xf numFmtId="43" fontId="10" fillId="0" borderId="0" xfId="4" applyFont="1"/>
    <xf numFmtId="165" fontId="1" fillId="0" borderId="1" xfId="4" applyNumberFormat="1" applyFont="1" applyBorder="1" applyAlignment="1" applyProtection="1">
      <alignment horizontal="right" vertical="center" wrapText="1"/>
      <protection locked="0"/>
    </xf>
    <xf numFmtId="165" fontId="1" fillId="0" borderId="0" xfId="0" applyNumberFormat="1" applyFont="1" applyAlignment="1">
      <alignment vertical="center" wrapText="1"/>
    </xf>
    <xf numFmtId="0" fontId="1" fillId="0" borderId="1" xfId="0" applyFont="1" applyBorder="1" applyAlignment="1">
      <alignment horizontal="left" vertical="center" wrapText="1"/>
    </xf>
    <xf numFmtId="165" fontId="1" fillId="0" borderId="20" xfId="4" applyNumberFormat="1" applyFont="1" applyBorder="1" applyAlignment="1" applyProtection="1">
      <alignment horizontal="center" vertical="center" wrapText="1"/>
      <protection locked="0"/>
    </xf>
    <xf numFmtId="0" fontId="1" fillId="0" borderId="20" xfId="0" applyFont="1" applyBorder="1" applyAlignment="1">
      <alignment horizontal="center" vertical="center" wrapText="1"/>
    </xf>
    <xf numFmtId="169" fontId="16" fillId="0" borderId="0" xfId="0" applyNumberFormat="1" applyFont="1"/>
    <xf numFmtId="170" fontId="1" fillId="0" borderId="20" xfId="4" applyNumberFormat="1" applyFont="1" applyBorder="1" applyAlignment="1" applyProtection="1">
      <alignment horizontal="right" vertical="center" wrapText="1"/>
      <protection locked="0"/>
    </xf>
    <xf numFmtId="0" fontId="1" fillId="0" borderId="20" xfId="0" applyFont="1" applyBorder="1" applyAlignment="1" applyProtection="1">
      <alignment vertical="center" wrapText="1"/>
      <protection locked="0"/>
    </xf>
    <xf numFmtId="0" fontId="1" fillId="0" borderId="19" xfId="0" applyFont="1" applyBorder="1" applyAlignment="1" applyProtection="1">
      <alignment vertical="center" wrapText="1"/>
      <protection locked="0"/>
    </xf>
    <xf numFmtId="169" fontId="10" fillId="0" borderId="0" xfId="0" applyNumberFormat="1" applyFont="1" applyAlignment="1">
      <alignment vertical="center" wrapText="1"/>
    </xf>
    <xf numFmtId="0" fontId="11" fillId="0" borderId="20" xfId="0" quotePrefix="1" applyFont="1" applyBorder="1" applyAlignment="1" applyProtection="1">
      <alignment horizontal="center" vertical="center" wrapText="1"/>
      <protection locked="0"/>
    </xf>
    <xf numFmtId="165" fontId="18" fillId="0" borderId="1" xfId="4" applyNumberFormat="1" applyFont="1" applyFill="1" applyBorder="1" applyAlignment="1" applyProtection="1">
      <alignment horizontal="center" vertical="center" wrapText="1"/>
      <protection locked="0"/>
    </xf>
    <xf numFmtId="165" fontId="18" fillId="0" borderId="1" xfId="4" applyNumberFormat="1" applyFont="1" applyFill="1" applyBorder="1" applyAlignment="1" applyProtection="1">
      <alignment horizontal="right" vertical="center" wrapText="1"/>
      <protection locked="0"/>
    </xf>
    <xf numFmtId="0" fontId="18" fillId="0" borderId="1" xfId="0" applyFont="1" applyBorder="1" applyAlignment="1">
      <alignment horizontal="center" vertical="center" wrapText="1"/>
    </xf>
    <xf numFmtId="165" fontId="18" fillId="0" borderId="20" xfId="4" applyNumberFormat="1" applyFont="1" applyFill="1" applyBorder="1" applyAlignment="1" applyProtection="1">
      <alignment horizontal="center" vertical="center" wrapText="1"/>
      <protection locked="0"/>
    </xf>
    <xf numFmtId="0" fontId="18" fillId="0" borderId="20" xfId="0" applyFont="1" applyBorder="1" applyAlignment="1">
      <alignment horizontal="center" vertical="center" wrapText="1"/>
    </xf>
    <xf numFmtId="0" fontId="1" fillId="0" borderId="22" xfId="0" applyFont="1" applyBorder="1" applyAlignment="1" applyProtection="1">
      <alignment horizontal="center" vertical="center" wrapText="1"/>
      <protection locked="0"/>
    </xf>
    <xf numFmtId="0" fontId="1" fillId="0" borderId="23" xfId="0" applyFont="1" applyBorder="1" applyAlignment="1" applyProtection="1">
      <alignment horizontal="center" vertical="center" wrapText="1"/>
      <protection locked="0"/>
    </xf>
    <xf numFmtId="3" fontId="1" fillId="0" borderId="1" xfId="0" applyNumberFormat="1" applyFont="1" applyBorder="1" applyAlignment="1">
      <alignment horizontal="center" vertical="center" wrapText="1"/>
    </xf>
    <xf numFmtId="171" fontId="6" fillId="0" borderId="5" xfId="3" applyNumberFormat="1" applyFont="1" applyBorder="1" applyAlignment="1">
      <alignment vertical="center" wrapText="1"/>
    </xf>
    <xf numFmtId="0" fontId="1" fillId="0" borderId="2" xfId="0" applyFont="1" applyBorder="1" applyAlignment="1" applyProtection="1">
      <alignment horizontal="left" vertical="center" wrapText="1"/>
      <protection locked="0"/>
    </xf>
    <xf numFmtId="0" fontId="6" fillId="2" borderId="17" xfId="0" applyFont="1" applyFill="1" applyBorder="1" applyAlignment="1">
      <alignment horizontal="left" vertical="center" wrapText="1"/>
    </xf>
    <xf numFmtId="0" fontId="1" fillId="0" borderId="19" xfId="0" applyFont="1" applyBorder="1" applyAlignment="1" applyProtection="1">
      <alignment horizontal="center" vertical="center" wrapText="1"/>
      <protection locked="0"/>
    </xf>
    <xf numFmtId="3" fontId="1" fillId="0" borderId="20" xfId="0" applyNumberFormat="1" applyFont="1" applyBorder="1" applyAlignment="1">
      <alignment horizontal="center" vertical="center" wrapText="1"/>
    </xf>
    <xf numFmtId="171" fontId="6" fillId="0" borderId="22" xfId="3" applyNumberFormat="1" applyFont="1" applyBorder="1" applyAlignment="1">
      <alignment vertical="center" wrapText="1"/>
    </xf>
    <xf numFmtId="0" fontId="4" fillId="3" borderId="0" xfId="0" applyFont="1" applyFill="1" applyAlignment="1">
      <alignment horizontal="center" vertical="center" wrapText="1"/>
    </xf>
    <xf numFmtId="0" fontId="5" fillId="4" borderId="0" xfId="0" applyFont="1" applyFill="1" applyAlignment="1">
      <alignment horizontal="left" vertical="center" wrapText="1"/>
    </xf>
    <xf numFmtId="0" fontId="15" fillId="0" borderId="0" xfId="0" applyFont="1" applyAlignment="1">
      <alignment horizontal="center"/>
    </xf>
    <xf numFmtId="0" fontId="1" fillId="0" borderId="6" xfId="0" applyFont="1" applyBorder="1" applyAlignment="1" applyProtection="1">
      <alignment horizontal="left" wrapText="1"/>
      <protection locked="0"/>
    </xf>
    <xf numFmtId="0" fontId="1" fillId="0" borderId="7" xfId="0" applyFont="1" applyBorder="1" applyAlignment="1" applyProtection="1">
      <alignment horizontal="left"/>
      <protection locked="0"/>
    </xf>
    <xf numFmtId="0" fontId="6" fillId="0" borderId="0" xfId="0" applyFont="1" applyAlignment="1">
      <alignment horizontal="center" vertical="top"/>
    </xf>
    <xf numFmtId="0" fontId="4" fillId="0" borderId="12" xfId="0" applyFont="1" applyBorder="1" applyAlignment="1">
      <alignment horizontal="left" vertical="center" wrapText="1"/>
    </xf>
    <xf numFmtId="0" fontId="4" fillId="0" borderId="4" xfId="0" applyFont="1" applyBorder="1" applyAlignment="1">
      <alignment horizontal="left" vertical="center" wrapText="1"/>
    </xf>
    <xf numFmtId="0" fontId="4" fillId="0" borderId="9" xfId="0" applyFont="1" applyBorder="1" applyAlignment="1">
      <alignment horizontal="center" vertical="center" wrapText="1"/>
    </xf>
    <xf numFmtId="0" fontId="4" fillId="0" borderId="1"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5"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cellXfs>
  <cellStyles count="5">
    <cellStyle name="Comma" xfId="4" builtinId="3"/>
    <cellStyle name="Comma [0]" xfId="3" builtinId="6"/>
    <cellStyle name="Followed Hyperlink" xfId="2" builtinId="9" hidden="1"/>
    <cellStyle name="Hyperlink" xfId="1" builtinId="8" hidden="1"/>
    <cellStyle name="Normal" xfId="0" builtinId="0"/>
  </cellStyles>
  <dxfs count="0"/>
  <tableStyles count="0" defaultTableStyle="TableStyleMedium9" defaultPivotStyle="PivotStyleMedium4"/>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112059</xdr:colOff>
      <xdr:row>0</xdr:row>
      <xdr:rowOff>78442</xdr:rowOff>
    </xdr:from>
    <xdr:to>
      <xdr:col>0</xdr:col>
      <xdr:colOff>1768928</xdr:colOff>
      <xdr:row>2</xdr:row>
      <xdr:rowOff>154215</xdr:rowOff>
    </xdr:to>
    <xdr:pic>
      <xdr:nvPicPr>
        <xdr:cNvPr id="2" name="image1.jpeg">
          <a:extLst>
            <a:ext uri="{FF2B5EF4-FFF2-40B4-BE49-F238E27FC236}">
              <a16:creationId xmlns:a16="http://schemas.microsoft.com/office/drawing/2014/main" id="{637AD6D0-F7EA-46A3-9885-846C6F6BC577}"/>
            </a:ext>
          </a:extLst>
        </xdr:cNvPr>
        <xdr:cNvPicPr/>
      </xdr:nvPicPr>
      <xdr:blipFill>
        <a:blip xmlns:r="http://schemas.openxmlformats.org/officeDocument/2006/relationships" r:embed="rId1" cstate="print"/>
        <a:stretch>
          <a:fillRect/>
        </a:stretch>
      </xdr:blipFill>
      <xdr:spPr>
        <a:xfrm>
          <a:off x="112059" y="78442"/>
          <a:ext cx="1656869" cy="53297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112059</xdr:colOff>
      <xdr:row>0</xdr:row>
      <xdr:rowOff>78442</xdr:rowOff>
    </xdr:from>
    <xdr:to>
      <xdr:col>0</xdr:col>
      <xdr:colOff>1768928</xdr:colOff>
      <xdr:row>2</xdr:row>
      <xdr:rowOff>154215</xdr:rowOff>
    </xdr:to>
    <xdr:pic>
      <xdr:nvPicPr>
        <xdr:cNvPr id="2" name="image1.jpeg">
          <a:extLst>
            <a:ext uri="{FF2B5EF4-FFF2-40B4-BE49-F238E27FC236}">
              <a16:creationId xmlns:a16="http://schemas.microsoft.com/office/drawing/2014/main" id="{C002C9DE-8DC0-420F-8584-9921799D6CBE}"/>
            </a:ext>
          </a:extLst>
        </xdr:cNvPr>
        <xdr:cNvPicPr/>
      </xdr:nvPicPr>
      <xdr:blipFill>
        <a:blip xmlns:r="http://schemas.openxmlformats.org/officeDocument/2006/relationships" r:embed="rId1" cstate="print"/>
        <a:stretch>
          <a:fillRect/>
        </a:stretch>
      </xdr:blipFill>
      <xdr:spPr>
        <a:xfrm>
          <a:off x="112059" y="78442"/>
          <a:ext cx="1656869" cy="545673"/>
        </a:xfrm>
        <a:prstGeom prst="rect">
          <a:avLst/>
        </a:prstGeom>
      </xdr:spPr>
    </xdr:pic>
    <xdr:clientData/>
  </xdr:twoCellAnchor>
</xdr:wsDr>
</file>

<file path=xl/theme/theme1.xml><?xml version="1.0" encoding="utf-8"?>
<a:theme xmlns:a="http://schemas.openxmlformats.org/drawingml/2006/main" name="Office-Design">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2.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6E9AF-E5B8-4AC3-9614-14FCA6E6C019}">
  <sheetPr>
    <pageSetUpPr fitToPage="1"/>
  </sheetPr>
  <dimension ref="A2:O48"/>
  <sheetViews>
    <sheetView showGridLines="0" tabSelected="1" topLeftCell="A9" zoomScale="70" zoomScaleNormal="70" zoomScalePageLayoutView="72" workbookViewId="0">
      <selection activeCell="A12" sqref="A12"/>
    </sheetView>
  </sheetViews>
  <sheetFormatPr defaultColWidth="11" defaultRowHeight="13.7" x14ac:dyDescent="0.4"/>
  <cols>
    <col min="1" max="1" width="41.6640625" style="15" customWidth="1"/>
    <col min="2" max="2" width="24.21875" style="15" customWidth="1"/>
    <col min="3" max="3" width="17.5" style="15" customWidth="1"/>
    <col min="4" max="4" width="11.6640625" style="15" customWidth="1"/>
    <col min="5" max="5" width="19.5546875" style="15" customWidth="1"/>
    <col min="6" max="6" width="21.44140625" style="15" customWidth="1"/>
    <col min="7" max="7" width="25" style="15" customWidth="1"/>
    <col min="8" max="8" width="29.0546875" style="15" customWidth="1"/>
    <col min="9" max="14" width="11" style="15"/>
    <col min="15" max="15" width="14.5" style="15" bestFit="1" customWidth="1"/>
    <col min="16" max="16384" width="11" style="15"/>
  </cols>
  <sheetData>
    <row r="2" spans="1:8" s="14" customFormat="1" ht="22.7" x14ac:dyDescent="0.7">
      <c r="A2" s="111" t="s">
        <v>28</v>
      </c>
      <c r="B2" s="111"/>
      <c r="C2" s="111"/>
      <c r="D2" s="111"/>
      <c r="E2" s="111"/>
      <c r="F2" s="111"/>
      <c r="G2" s="111"/>
      <c r="H2" s="111"/>
    </row>
    <row r="3" spans="1:8" s="14" customFormat="1" x14ac:dyDescent="0.4">
      <c r="A3" s="3"/>
      <c r="B3" s="3"/>
      <c r="C3" s="3"/>
      <c r="D3" s="3"/>
      <c r="E3" s="3"/>
      <c r="F3" s="3"/>
    </row>
    <row r="4" spans="1:8" ht="18.75" customHeight="1" x14ac:dyDescent="0.4">
      <c r="A4" s="1" t="s">
        <v>6</v>
      </c>
      <c r="B4" s="1"/>
    </row>
    <row r="5" spans="1:8" ht="30.5" customHeight="1" x14ac:dyDescent="0.4">
      <c r="A5" s="1"/>
      <c r="B5" s="1"/>
    </row>
    <row r="6" spans="1:8" ht="30.5" customHeight="1" x14ac:dyDescent="0.4">
      <c r="A6" s="1"/>
      <c r="B6" s="1"/>
      <c r="C6" s="34" t="s">
        <v>0</v>
      </c>
      <c r="D6" s="112"/>
      <c r="E6" s="112"/>
      <c r="F6" s="112"/>
    </row>
    <row r="7" spans="1:8" ht="30.5" customHeight="1" x14ac:dyDescent="0.4">
      <c r="C7" s="34" t="s">
        <v>1</v>
      </c>
      <c r="D7" s="113"/>
      <c r="E7" s="113"/>
      <c r="F7" s="113"/>
    </row>
    <row r="8" spans="1:8" ht="30.5" customHeight="1" x14ac:dyDescent="0.4">
      <c r="C8" s="34" t="s">
        <v>2</v>
      </c>
      <c r="D8" s="5"/>
      <c r="E8" s="5"/>
      <c r="F8" s="5"/>
    </row>
    <row r="9" spans="1:8" ht="30.5" customHeight="1" x14ac:dyDescent="0.4">
      <c r="C9" s="34" t="s">
        <v>3</v>
      </c>
      <c r="D9" s="5"/>
      <c r="E9" s="5"/>
      <c r="F9" s="5"/>
    </row>
    <row r="10" spans="1:8" ht="30.5" customHeight="1" x14ac:dyDescent="0.4">
      <c r="C10" s="34" t="s">
        <v>4</v>
      </c>
      <c r="D10" s="5"/>
      <c r="E10" s="5"/>
      <c r="F10" s="5"/>
    </row>
    <row r="11" spans="1:8" ht="18.75" customHeight="1" x14ac:dyDescent="0.4">
      <c r="C11" s="4"/>
      <c r="D11" s="13"/>
      <c r="E11" s="13"/>
      <c r="F11" s="13"/>
    </row>
    <row r="12" spans="1:8" ht="18.75" customHeight="1" x14ac:dyDescent="0.4">
      <c r="A12" s="1" t="s">
        <v>49</v>
      </c>
      <c r="B12" s="1"/>
      <c r="C12" s="6"/>
      <c r="D12" s="6"/>
      <c r="E12" s="6"/>
      <c r="F12" s="6"/>
    </row>
    <row r="13" spans="1:8" ht="18.75" customHeight="1" x14ac:dyDescent="0.4">
      <c r="A13" s="1" t="s">
        <v>33</v>
      </c>
      <c r="B13" s="1"/>
      <c r="C13" s="6"/>
      <c r="D13" s="6"/>
      <c r="E13" s="6"/>
      <c r="F13" s="6"/>
    </row>
    <row r="14" spans="1:8" ht="18.75" customHeight="1" x14ac:dyDescent="0.4">
      <c r="A14" s="1" t="s">
        <v>50</v>
      </c>
      <c r="B14" s="1"/>
      <c r="C14" s="6"/>
      <c r="D14" s="6"/>
      <c r="E14" s="6"/>
      <c r="F14" s="6"/>
    </row>
    <row r="15" spans="1:8" ht="18.75" customHeight="1" x14ac:dyDescent="0.4">
      <c r="A15" s="1" t="s">
        <v>36</v>
      </c>
      <c r="B15" s="1"/>
      <c r="C15" s="6"/>
      <c r="D15" s="6"/>
      <c r="E15" s="6"/>
      <c r="F15" s="6"/>
    </row>
    <row r="16" spans="1:8" ht="18.75" customHeight="1" x14ac:dyDescent="0.4">
      <c r="A16" s="1" t="s">
        <v>51</v>
      </c>
      <c r="B16" s="1"/>
      <c r="C16" s="6"/>
      <c r="D16" s="6"/>
      <c r="E16" s="6"/>
      <c r="F16" s="6"/>
    </row>
    <row r="17" spans="1:15" x14ac:dyDescent="0.4">
      <c r="A17" s="2" t="s">
        <v>7</v>
      </c>
      <c r="B17" s="2"/>
      <c r="C17" s="7"/>
      <c r="D17" s="114"/>
      <c r="E17" s="114"/>
      <c r="F17" s="114"/>
    </row>
    <row r="18" spans="1:15" x14ac:dyDescent="0.4">
      <c r="A18" s="2"/>
      <c r="B18" s="2"/>
      <c r="C18" s="7"/>
      <c r="D18" s="10"/>
      <c r="E18" s="10"/>
      <c r="F18" s="10"/>
    </row>
    <row r="19" spans="1:15" ht="12" customHeight="1" x14ac:dyDescent="0.4">
      <c r="A19" s="12"/>
      <c r="B19" s="11"/>
      <c r="C19" s="11"/>
      <c r="D19" s="11"/>
      <c r="E19" s="11"/>
      <c r="F19" s="11"/>
      <c r="H19" s="16"/>
    </row>
    <row r="20" spans="1:15" ht="17.25" customHeight="1" x14ac:dyDescent="0.4">
      <c r="A20" s="109" t="s">
        <v>8</v>
      </c>
      <c r="B20" s="109"/>
      <c r="C20" s="109"/>
      <c r="D20" s="109"/>
      <c r="E20" s="109"/>
      <c r="F20" s="109"/>
      <c r="G20" s="109"/>
      <c r="H20" s="109"/>
    </row>
    <row r="21" spans="1:15" ht="18.45" customHeight="1" thickBot="1" x14ac:dyDescent="0.45">
      <c r="A21" s="110" t="s">
        <v>23</v>
      </c>
      <c r="B21" s="110"/>
      <c r="C21" s="110"/>
      <c r="D21" s="110"/>
      <c r="E21" s="110"/>
      <c r="F21" s="110"/>
      <c r="G21" s="110"/>
      <c r="H21" s="110"/>
    </row>
    <row r="22" spans="1:15" x14ac:dyDescent="0.4">
      <c r="A22" s="18" t="s">
        <v>5</v>
      </c>
      <c r="B22" s="19" t="s">
        <v>9</v>
      </c>
      <c r="C22" s="19" t="s">
        <v>10</v>
      </c>
      <c r="D22" s="20" t="s">
        <v>11</v>
      </c>
      <c r="E22" s="20" t="s">
        <v>12</v>
      </c>
      <c r="F22" s="19" t="s">
        <v>13</v>
      </c>
      <c r="G22" s="19" t="s">
        <v>14</v>
      </c>
      <c r="H22" s="70" t="s">
        <v>15</v>
      </c>
    </row>
    <row r="23" spans="1:15" ht="21.45" customHeight="1" x14ac:dyDescent="0.4">
      <c r="A23" s="22" t="s">
        <v>44</v>
      </c>
      <c r="B23" s="23"/>
      <c r="C23" s="24">
        <v>1</v>
      </c>
      <c r="D23" s="23">
        <v>1</v>
      </c>
      <c r="E23" s="25">
        <f>40%*Breakdown!F74</f>
        <v>87380000</v>
      </c>
      <c r="F23" s="26">
        <f>C23*D23*E23</f>
        <v>87380000</v>
      </c>
      <c r="G23" s="71" t="s">
        <v>34</v>
      </c>
      <c r="H23" s="27" t="s">
        <v>43</v>
      </c>
      <c r="O23" s="83">
        <f>C23*D23*4000000</f>
        <v>4000000</v>
      </c>
    </row>
    <row r="24" spans="1:15" ht="21.45" customHeight="1" x14ac:dyDescent="0.4">
      <c r="A24" s="22" t="s">
        <v>81</v>
      </c>
      <c r="B24" s="23"/>
      <c r="C24" s="24">
        <v>1</v>
      </c>
      <c r="D24" s="23">
        <v>1</v>
      </c>
      <c r="E24" s="25">
        <f>60%*Breakdown!F74</f>
        <v>131070000</v>
      </c>
      <c r="F24" s="26">
        <f t="shared" ref="F24" si="0">C24*D24*E24</f>
        <v>131070000</v>
      </c>
      <c r="G24" s="71" t="s">
        <v>35</v>
      </c>
      <c r="H24" s="27" t="s">
        <v>43</v>
      </c>
      <c r="O24" s="83">
        <f>C24*D24*2500000</f>
        <v>2500000</v>
      </c>
    </row>
    <row r="25" spans="1:15" ht="31.2" customHeight="1" x14ac:dyDescent="0.4">
      <c r="A25" s="92" t="s">
        <v>45</v>
      </c>
      <c r="B25" s="94" t="s">
        <v>48</v>
      </c>
      <c r="C25" s="74">
        <v>16</v>
      </c>
      <c r="D25" s="74">
        <v>1</v>
      </c>
      <c r="E25" s="90">
        <v>295840</v>
      </c>
      <c r="F25" s="78">
        <f>C25*D25*E25</f>
        <v>4733440</v>
      </c>
      <c r="G25" s="76" t="s">
        <v>47</v>
      </c>
      <c r="H25" s="81" t="s">
        <v>75</v>
      </c>
      <c r="O25" s="83"/>
    </row>
    <row r="26" spans="1:15" ht="13.95" customHeight="1" x14ac:dyDescent="0.4">
      <c r="A26" s="72"/>
      <c r="B26" s="73"/>
      <c r="C26" s="74"/>
      <c r="D26" s="74"/>
      <c r="E26" s="75"/>
      <c r="F26" s="75"/>
      <c r="G26" s="76"/>
      <c r="H26" s="79"/>
      <c r="O26" s="83"/>
    </row>
    <row r="27" spans="1:15" ht="21.5" customHeight="1" thickBot="1" x14ac:dyDescent="0.45">
      <c r="A27" s="28" t="s">
        <v>16</v>
      </c>
      <c r="B27" s="29"/>
      <c r="C27" s="30"/>
      <c r="D27" s="29"/>
      <c r="E27" s="30"/>
      <c r="F27" s="31">
        <f>SUM(F23:F26)</f>
        <v>223183440</v>
      </c>
      <c r="G27" s="32"/>
      <c r="H27" s="33"/>
    </row>
    <row r="28" spans="1:15" x14ac:dyDescent="0.4">
      <c r="A28" s="34"/>
      <c r="B28" s="35"/>
      <c r="C28" s="36"/>
      <c r="D28" s="35"/>
      <c r="E28" s="36"/>
      <c r="F28" s="37"/>
      <c r="G28" s="38"/>
      <c r="H28" s="39"/>
    </row>
    <row r="29" spans="1:15" s="38" customFormat="1" ht="14.35" thickBot="1" x14ac:dyDescent="0.45">
      <c r="A29" s="52"/>
      <c r="B29" s="53"/>
      <c r="E29" s="54"/>
      <c r="F29" s="9"/>
    </row>
    <row r="30" spans="1:15" s="38" customFormat="1" x14ac:dyDescent="0.55000000000000004">
      <c r="A30" s="55" t="s">
        <v>16</v>
      </c>
      <c r="B30" s="56"/>
      <c r="C30" s="57"/>
      <c r="D30" s="58"/>
      <c r="E30" s="59">
        <f>F27</f>
        <v>223183440</v>
      </c>
      <c r="F30" s="9"/>
      <c r="G30" s="85"/>
      <c r="O30" s="82" t="e">
        <f>#REF!+#REF!+#REF!+#REF!+#REF!</f>
        <v>#REF!</v>
      </c>
    </row>
    <row r="31" spans="1:15" s="38" customFormat="1" x14ac:dyDescent="0.4">
      <c r="A31" s="14" t="s">
        <v>29</v>
      </c>
      <c r="B31" s="15"/>
      <c r="C31" s="15"/>
      <c r="D31" s="15"/>
      <c r="E31" s="69">
        <f>E30*11%</f>
        <v>24550178.399999999</v>
      </c>
      <c r="F31" s="21"/>
      <c r="G31" s="15"/>
      <c r="H31" s="15"/>
    </row>
    <row r="32" spans="1:15" s="38" customFormat="1" x14ac:dyDescent="0.4">
      <c r="A32" s="14" t="s">
        <v>30</v>
      </c>
      <c r="B32" s="15"/>
      <c r="C32" s="15"/>
      <c r="D32" s="15"/>
      <c r="E32" s="89">
        <f>SUM(E30:E31)</f>
        <v>247733618.40000001</v>
      </c>
      <c r="F32" s="17"/>
      <c r="G32" s="15"/>
      <c r="H32" s="15"/>
    </row>
    <row r="33" spans="1:8" s="38" customFormat="1" x14ac:dyDescent="0.4">
      <c r="A33" s="8"/>
      <c r="B33" s="15"/>
      <c r="C33" s="15"/>
      <c r="D33" s="15"/>
      <c r="E33" s="68"/>
      <c r="F33" s="15"/>
      <c r="G33" s="15"/>
      <c r="H33" s="15"/>
    </row>
    <row r="34" spans="1:8" s="38" customFormat="1" x14ac:dyDescent="0.4">
      <c r="A34" s="2" t="s">
        <v>18</v>
      </c>
      <c r="B34" s="60"/>
      <c r="C34" s="15"/>
      <c r="D34" s="15"/>
      <c r="E34" s="15"/>
      <c r="F34" s="17"/>
      <c r="G34" s="61"/>
      <c r="H34" s="62"/>
    </row>
    <row r="35" spans="1:8" s="38" customFormat="1" x14ac:dyDescent="0.4">
      <c r="A35" s="63" t="s">
        <v>39</v>
      </c>
      <c r="C35" s="15"/>
      <c r="D35" s="15"/>
      <c r="E35" s="15"/>
      <c r="F35" s="21"/>
      <c r="G35" s="15"/>
      <c r="H35" s="15"/>
    </row>
    <row r="36" spans="1:8" s="38" customFormat="1" x14ac:dyDescent="0.4">
      <c r="A36" s="63" t="s">
        <v>38</v>
      </c>
      <c r="C36" s="15"/>
      <c r="D36" s="15"/>
      <c r="E36" s="15"/>
      <c r="F36" s="21"/>
      <c r="G36" s="15"/>
      <c r="H36" s="15"/>
    </row>
    <row r="37" spans="1:8" s="38" customFormat="1" x14ac:dyDescent="0.4">
      <c r="A37" s="63" t="s">
        <v>40</v>
      </c>
      <c r="C37" s="15"/>
      <c r="D37" s="15"/>
      <c r="E37" s="15"/>
      <c r="F37" s="17"/>
      <c r="G37" s="15"/>
      <c r="H37" s="15"/>
    </row>
    <row r="38" spans="1:8" s="38" customFormat="1" x14ac:dyDescent="0.4">
      <c r="A38" s="63" t="s">
        <v>41</v>
      </c>
      <c r="C38" s="15"/>
      <c r="D38" s="15"/>
      <c r="E38" s="15"/>
      <c r="F38" s="21"/>
      <c r="G38" s="15"/>
      <c r="H38" s="15"/>
    </row>
    <row r="39" spans="1:8" s="38" customFormat="1" x14ac:dyDescent="0.4">
      <c r="A39" s="15" t="s">
        <v>42</v>
      </c>
      <c r="C39" s="15"/>
      <c r="D39" s="15"/>
      <c r="E39" s="15"/>
      <c r="F39" s="15"/>
      <c r="G39" s="15"/>
      <c r="H39" s="15"/>
    </row>
    <row r="40" spans="1:8" s="38" customFormat="1" x14ac:dyDescent="0.4">
      <c r="A40" s="64"/>
      <c r="C40" s="15"/>
      <c r="D40" s="15"/>
      <c r="E40" s="15"/>
      <c r="F40" s="15"/>
      <c r="G40" s="15"/>
      <c r="H40" s="15"/>
    </row>
    <row r="41" spans="1:8" s="38" customFormat="1" x14ac:dyDescent="0.4">
      <c r="A41" s="15"/>
      <c r="B41" s="65"/>
      <c r="C41" s="15"/>
      <c r="D41" s="15"/>
      <c r="E41" s="15"/>
      <c r="F41" s="15"/>
      <c r="G41" s="15"/>
      <c r="H41" s="15"/>
    </row>
    <row r="42" spans="1:8" s="38" customFormat="1" x14ac:dyDescent="0.4">
      <c r="A42" s="66" t="s">
        <v>19</v>
      </c>
      <c r="B42" s="15"/>
      <c r="C42" s="66" t="s">
        <v>20</v>
      </c>
      <c r="D42" s="15"/>
      <c r="E42" s="15"/>
      <c r="F42" s="15"/>
      <c r="H42" s="15"/>
    </row>
    <row r="43" spans="1:8" x14ac:dyDescent="0.4">
      <c r="A43" s="66"/>
      <c r="B43" s="67"/>
      <c r="D43" s="67"/>
      <c r="E43" s="67"/>
      <c r="G43" s="38"/>
    </row>
    <row r="44" spans="1:8" x14ac:dyDescent="0.4">
      <c r="A44" s="66" t="s">
        <v>21</v>
      </c>
      <c r="C44" s="66" t="s">
        <v>20</v>
      </c>
      <c r="G44" s="38"/>
    </row>
    <row r="45" spans="1:8" x14ac:dyDescent="0.4">
      <c r="A45" s="66"/>
      <c r="G45" s="38"/>
    </row>
    <row r="46" spans="1:8" x14ac:dyDescent="0.4">
      <c r="A46" s="66" t="s">
        <v>22</v>
      </c>
      <c r="C46" s="66" t="s">
        <v>20</v>
      </c>
      <c r="G46" s="38"/>
    </row>
    <row r="47" spans="1:8" x14ac:dyDescent="0.4">
      <c r="A47" s="38"/>
      <c r="C47" s="38"/>
    </row>
    <row r="48" spans="1:8" x14ac:dyDescent="0.4">
      <c r="A48" s="38"/>
      <c r="B48" s="38"/>
      <c r="C48" s="38"/>
      <c r="D48" s="38"/>
      <c r="E48" s="38"/>
      <c r="F48" s="9"/>
      <c r="G48" s="38"/>
      <c r="H48" s="38"/>
    </row>
  </sheetData>
  <mergeCells count="6">
    <mergeCell ref="A20:H20"/>
    <mergeCell ref="A21:H21"/>
    <mergeCell ref="A2:H2"/>
    <mergeCell ref="D6:F6"/>
    <mergeCell ref="D7:F7"/>
    <mergeCell ref="D17:F17"/>
  </mergeCells>
  <phoneticPr fontId="17" type="noConversion"/>
  <dataValidations count="3">
    <dataValidation errorStyle="information" allowBlank="1" showInputMessage="1" showErrorMessage="1" errorTitle="Andere?" error="Das Auswahlmenü soll nur eine Arbeitserleichterung für Sie darstellen. Sollte eine andere Person benötigt werden, können Sie diese einfach eintragen." sqref="A29" xr:uid="{5432B7D9-ECA2-405B-8904-2722CA5F7020}"/>
    <dataValidation type="list" errorStyle="information" allowBlank="1" showInputMessage="1" showErrorMessage="1" errorTitle="andere Eingabe" error="Bitte geben Sie nur eine andere Einheit ein, wenn Sie dies ausdrücklich mit ihrem Vertragskaufmann / ihrer Vertragskauffrau abgestimmt haben." sqref="D23:D24" xr:uid="{FB339171-5558-44F4-B017-80DC53BE50F9}">
      <formula1>#REF!</formula1>
    </dataValidation>
    <dataValidation errorStyle="information" allowBlank="1" showInputMessage="1" showErrorMessage="1" errorTitle="Andere?" error="Bitte einfach eintragen." sqref="G28" xr:uid="{5F9CD881-743F-410C-80E2-DC3EAC5BD42F}"/>
  </dataValidations>
  <pageMargins left="0.74803149606299213" right="0.74803149606299213" top="0.98425196850393704" bottom="0.98425196850393704" header="0.51181102362204722" footer="0.51181102362204722"/>
  <pageSetup paperSize="9" scale="79" orientation="landscape" horizontalDpi="4294967292" verticalDpi="4294967292" r:id="rId1"/>
  <headerFooter>
    <oddHeader>&amp;R&amp;G</oddHeader>
  </headerFooter>
  <drawing r:id="rId2"/>
  <legacyDrawing r:id="rId3"/>
  <legacyDrawingHF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9AD7CA-C271-41B9-ACF5-8821A671D41D}">
  <sheetPr>
    <pageSetUpPr fitToPage="1"/>
  </sheetPr>
  <dimension ref="A2:O92"/>
  <sheetViews>
    <sheetView showGridLines="0" topLeftCell="A9" zoomScale="70" zoomScaleNormal="70" zoomScalePageLayoutView="72" workbookViewId="0">
      <selection activeCell="A68" sqref="A68"/>
    </sheetView>
  </sheetViews>
  <sheetFormatPr defaultColWidth="11" defaultRowHeight="13.7" x14ac:dyDescent="0.4"/>
  <cols>
    <col min="1" max="1" width="41.6640625" style="15" customWidth="1"/>
    <col min="2" max="2" width="24.21875" style="15" customWidth="1"/>
    <col min="3" max="3" width="17.5" style="15" customWidth="1"/>
    <col min="4" max="4" width="11.6640625" style="15" customWidth="1"/>
    <col min="5" max="5" width="19.5546875" style="15" customWidth="1"/>
    <col min="6" max="6" width="21.44140625" style="15" customWidth="1"/>
    <col min="7" max="7" width="25" style="15" customWidth="1"/>
    <col min="8" max="8" width="29.0546875" style="15" customWidth="1"/>
    <col min="9" max="14" width="11" style="15"/>
    <col min="15" max="15" width="14.5" style="15" bestFit="1" customWidth="1"/>
    <col min="16" max="16384" width="11" style="15"/>
  </cols>
  <sheetData>
    <row r="2" spans="1:8" s="14" customFormat="1" ht="22.7" x14ac:dyDescent="0.7">
      <c r="A2" s="111" t="s">
        <v>28</v>
      </c>
      <c r="B2" s="111"/>
      <c r="C2" s="111"/>
      <c r="D2" s="111"/>
      <c r="E2" s="111"/>
      <c r="F2" s="111"/>
      <c r="G2" s="111"/>
      <c r="H2" s="111"/>
    </row>
    <row r="3" spans="1:8" s="14" customFormat="1" x14ac:dyDescent="0.4">
      <c r="A3" s="3"/>
      <c r="B3" s="3"/>
      <c r="C3" s="3"/>
      <c r="D3" s="3"/>
      <c r="E3" s="3"/>
      <c r="F3" s="3"/>
    </row>
    <row r="4" spans="1:8" ht="18.75" customHeight="1" x14ac:dyDescent="0.4">
      <c r="A4" s="1" t="s">
        <v>6</v>
      </c>
      <c r="B4" s="1"/>
    </row>
    <row r="5" spans="1:8" ht="30.5" customHeight="1" x14ac:dyDescent="0.4">
      <c r="A5" s="1"/>
      <c r="B5" s="1"/>
    </row>
    <row r="6" spans="1:8" ht="30.5" customHeight="1" x14ac:dyDescent="0.4">
      <c r="A6" s="1"/>
      <c r="B6" s="1"/>
      <c r="C6" s="34" t="s">
        <v>0</v>
      </c>
      <c r="D6" s="112"/>
      <c r="E6" s="112"/>
      <c r="F6" s="112"/>
    </row>
    <row r="7" spans="1:8" ht="30.5" customHeight="1" x14ac:dyDescent="0.4">
      <c r="C7" s="34" t="s">
        <v>1</v>
      </c>
      <c r="D7" s="113"/>
      <c r="E7" s="113"/>
      <c r="F7" s="113"/>
    </row>
    <row r="8" spans="1:8" ht="30.5" customHeight="1" x14ac:dyDescent="0.4">
      <c r="C8" s="34" t="s">
        <v>2</v>
      </c>
      <c r="D8" s="5"/>
      <c r="E8" s="5"/>
      <c r="F8" s="5"/>
    </row>
    <row r="9" spans="1:8" ht="30.5" customHeight="1" x14ac:dyDescent="0.4">
      <c r="C9" s="34" t="s">
        <v>3</v>
      </c>
      <c r="D9" s="5"/>
      <c r="E9" s="5"/>
      <c r="F9" s="5"/>
    </row>
    <row r="10" spans="1:8" ht="30.5" customHeight="1" x14ac:dyDescent="0.4">
      <c r="C10" s="34" t="s">
        <v>4</v>
      </c>
      <c r="D10" s="5"/>
      <c r="E10" s="5"/>
      <c r="F10" s="5"/>
    </row>
    <row r="11" spans="1:8" ht="18.75" customHeight="1" x14ac:dyDescent="0.4">
      <c r="C11" s="4"/>
      <c r="D11" s="13"/>
      <c r="E11" s="13"/>
      <c r="F11" s="13"/>
    </row>
    <row r="12" spans="1:8" ht="18.75" customHeight="1" x14ac:dyDescent="0.4">
      <c r="A12" s="1" t="s">
        <v>49</v>
      </c>
      <c r="B12" s="1"/>
      <c r="C12" s="6"/>
      <c r="D12" s="6"/>
      <c r="E12" s="6"/>
      <c r="F12" s="6"/>
    </row>
    <row r="13" spans="1:8" ht="18.75" customHeight="1" x14ac:dyDescent="0.4">
      <c r="A13" s="1" t="s">
        <v>33</v>
      </c>
      <c r="B13" s="1"/>
      <c r="C13" s="6"/>
      <c r="D13" s="6"/>
      <c r="E13" s="6"/>
      <c r="F13" s="6"/>
    </row>
    <row r="14" spans="1:8" ht="18.75" customHeight="1" x14ac:dyDescent="0.4">
      <c r="A14" s="1" t="s">
        <v>50</v>
      </c>
      <c r="B14" s="1"/>
      <c r="C14" s="6"/>
      <c r="D14" s="6"/>
      <c r="E14" s="6"/>
      <c r="F14" s="6"/>
    </row>
    <row r="15" spans="1:8" ht="18.75" customHeight="1" x14ac:dyDescent="0.4">
      <c r="A15" s="1" t="s">
        <v>36</v>
      </c>
      <c r="B15" s="1"/>
      <c r="C15" s="6"/>
      <c r="D15" s="6"/>
      <c r="E15" s="6"/>
      <c r="F15" s="6"/>
    </row>
    <row r="16" spans="1:8" ht="18.75" customHeight="1" x14ac:dyDescent="0.4">
      <c r="A16" s="1" t="s">
        <v>51</v>
      </c>
      <c r="B16" s="1"/>
      <c r="C16" s="6"/>
      <c r="D16" s="6"/>
      <c r="E16" s="6"/>
      <c r="F16" s="6"/>
    </row>
    <row r="17" spans="1:15" x14ac:dyDescent="0.4">
      <c r="A17" s="2" t="s">
        <v>7</v>
      </c>
      <c r="B17" s="2"/>
      <c r="C17" s="7"/>
      <c r="D17" s="114"/>
      <c r="E17" s="114"/>
      <c r="F17" s="114"/>
    </row>
    <row r="18" spans="1:15" x14ac:dyDescent="0.4">
      <c r="A18" s="2"/>
      <c r="B18" s="2"/>
      <c r="C18" s="7"/>
      <c r="D18" s="10"/>
      <c r="E18" s="10"/>
      <c r="F18" s="10"/>
    </row>
    <row r="19" spans="1:15" ht="12" customHeight="1" x14ac:dyDescent="0.4">
      <c r="A19" s="12"/>
      <c r="B19" s="11"/>
      <c r="C19" s="11"/>
      <c r="D19" s="11"/>
      <c r="E19" s="11"/>
      <c r="F19" s="11"/>
      <c r="H19" s="16"/>
    </row>
    <row r="20" spans="1:15" ht="17.45" customHeight="1" x14ac:dyDescent="0.4">
      <c r="A20" s="109" t="s">
        <v>8</v>
      </c>
      <c r="B20" s="109"/>
      <c r="C20" s="109"/>
      <c r="D20" s="109"/>
      <c r="E20" s="109"/>
      <c r="F20" s="109"/>
      <c r="G20" s="109"/>
      <c r="H20" s="109"/>
    </row>
    <row r="21" spans="1:15" ht="17.45" customHeight="1" thickBot="1" x14ac:dyDescent="0.45">
      <c r="A21" s="110" t="s">
        <v>23</v>
      </c>
      <c r="B21" s="110"/>
      <c r="C21" s="110"/>
      <c r="D21" s="110"/>
      <c r="E21" s="110"/>
      <c r="F21" s="110"/>
      <c r="G21" s="110"/>
      <c r="H21" s="110"/>
    </row>
    <row r="22" spans="1:15" ht="17.45" customHeight="1" x14ac:dyDescent="0.4">
      <c r="A22" s="18" t="s">
        <v>5</v>
      </c>
      <c r="B22" s="19" t="s">
        <v>9</v>
      </c>
      <c r="C22" s="19" t="s">
        <v>10</v>
      </c>
      <c r="D22" s="20" t="s">
        <v>11</v>
      </c>
      <c r="E22" s="20" t="s">
        <v>12</v>
      </c>
      <c r="F22" s="19" t="s">
        <v>13</v>
      </c>
      <c r="G22" s="19" t="s">
        <v>14</v>
      </c>
      <c r="H22" s="70" t="s">
        <v>15</v>
      </c>
    </row>
    <row r="23" spans="1:15" ht="21.45" customHeight="1" x14ac:dyDescent="0.4">
      <c r="A23" s="22" t="s">
        <v>53</v>
      </c>
      <c r="B23" s="23"/>
      <c r="C23" s="24">
        <v>60</v>
      </c>
      <c r="D23" s="23">
        <v>1</v>
      </c>
      <c r="E23" s="25">
        <v>0</v>
      </c>
      <c r="F23" s="26">
        <f t="shared" ref="F23:F25" si="0">C23*D23*E23</f>
        <v>0</v>
      </c>
      <c r="G23" s="71" t="s">
        <v>35</v>
      </c>
      <c r="H23" s="27" t="s">
        <v>43</v>
      </c>
      <c r="O23" s="83">
        <f>C23*D23*2500000</f>
        <v>150000000</v>
      </c>
    </row>
    <row r="24" spans="1:15" ht="21.45" customHeight="1" x14ac:dyDescent="0.4">
      <c r="A24" s="72" t="s">
        <v>52</v>
      </c>
      <c r="B24" s="73"/>
      <c r="C24" s="74">
        <v>40</v>
      </c>
      <c r="D24" s="74">
        <v>2</v>
      </c>
      <c r="E24" s="75">
        <v>0</v>
      </c>
      <c r="F24" s="26">
        <f t="shared" si="0"/>
        <v>0</v>
      </c>
      <c r="G24" s="71" t="s">
        <v>34</v>
      </c>
      <c r="H24" s="27" t="s">
        <v>43</v>
      </c>
      <c r="O24" s="83">
        <f>SUM(O23:O23)</f>
        <v>150000000</v>
      </c>
    </row>
    <row r="25" spans="1:15" ht="21.45" customHeight="1" x14ac:dyDescent="0.4">
      <c r="A25" s="22" t="s">
        <v>54</v>
      </c>
      <c r="B25" s="73"/>
      <c r="C25" s="74">
        <v>30</v>
      </c>
      <c r="D25" s="74">
        <v>2</v>
      </c>
      <c r="E25" s="75">
        <v>0</v>
      </c>
      <c r="F25" s="26">
        <f t="shared" si="0"/>
        <v>0</v>
      </c>
      <c r="G25" s="71" t="s">
        <v>35</v>
      </c>
      <c r="H25" s="27" t="s">
        <v>43</v>
      </c>
      <c r="O25" s="83"/>
    </row>
    <row r="26" spans="1:15" ht="13.95" customHeight="1" x14ac:dyDescent="0.4">
      <c r="A26" s="72"/>
      <c r="B26" s="73"/>
      <c r="C26" s="74"/>
      <c r="D26" s="74"/>
      <c r="E26" s="75"/>
      <c r="F26" s="75"/>
      <c r="G26" s="76"/>
      <c r="H26" s="79"/>
      <c r="O26" s="83"/>
    </row>
    <row r="27" spans="1:15" ht="21.5" customHeight="1" thickBot="1" x14ac:dyDescent="0.45">
      <c r="A27" s="28" t="s">
        <v>16</v>
      </c>
      <c r="B27" s="29"/>
      <c r="C27" s="30"/>
      <c r="D27" s="29"/>
      <c r="E27" s="30"/>
      <c r="F27" s="31">
        <f>SUM(F23:F26)</f>
        <v>0</v>
      </c>
      <c r="G27" s="32"/>
      <c r="H27" s="33"/>
    </row>
    <row r="28" spans="1:15" x14ac:dyDescent="0.4">
      <c r="A28" s="34"/>
      <c r="B28" s="35"/>
      <c r="C28" s="36"/>
      <c r="D28" s="35"/>
      <c r="E28" s="36"/>
      <c r="F28" s="37"/>
      <c r="G28" s="38"/>
      <c r="H28" s="39"/>
    </row>
    <row r="29" spans="1:15" ht="23" customHeight="1" thickBot="1" x14ac:dyDescent="0.45">
      <c r="A29" s="110" t="s">
        <v>24</v>
      </c>
      <c r="B29" s="110"/>
      <c r="C29" s="110"/>
      <c r="D29" s="110"/>
      <c r="E29" s="110"/>
      <c r="F29" s="110"/>
      <c r="G29" s="110"/>
      <c r="H29" s="110"/>
    </row>
    <row r="30" spans="1:15" x14ac:dyDescent="0.4">
      <c r="A30" s="115" t="s">
        <v>17</v>
      </c>
      <c r="B30" s="117" t="s">
        <v>31</v>
      </c>
      <c r="C30" s="117" t="s">
        <v>10</v>
      </c>
      <c r="D30" s="119" t="s">
        <v>11</v>
      </c>
      <c r="E30" s="121" t="s">
        <v>12</v>
      </c>
      <c r="F30" s="123" t="s">
        <v>13</v>
      </c>
      <c r="G30" s="117" t="s">
        <v>14</v>
      </c>
      <c r="H30" s="125" t="s">
        <v>15</v>
      </c>
    </row>
    <row r="31" spans="1:15" x14ac:dyDescent="0.4">
      <c r="A31" s="116"/>
      <c r="B31" s="118"/>
      <c r="C31" s="118"/>
      <c r="D31" s="120"/>
      <c r="E31" s="122"/>
      <c r="F31" s="124"/>
      <c r="G31" s="118"/>
      <c r="H31" s="126"/>
    </row>
    <row r="32" spans="1:15" ht="31.5" customHeight="1" x14ac:dyDescent="0.4">
      <c r="A32" s="22" t="s">
        <v>55</v>
      </c>
      <c r="B32" s="23" t="s">
        <v>58</v>
      </c>
      <c r="C32" s="95">
        <v>55</v>
      </c>
      <c r="D32" s="40">
        <v>1</v>
      </c>
      <c r="E32" s="96">
        <v>250000</v>
      </c>
      <c r="F32" s="26">
        <f>C32*D32*E32</f>
        <v>13750000</v>
      </c>
      <c r="G32" s="41" t="s">
        <v>35</v>
      </c>
      <c r="H32" s="27" t="s">
        <v>59</v>
      </c>
    </row>
    <row r="33" spans="1:8" ht="31.5" customHeight="1" x14ac:dyDescent="0.4">
      <c r="A33" s="22" t="s">
        <v>56</v>
      </c>
      <c r="B33" s="23" t="s">
        <v>58</v>
      </c>
      <c r="C33" s="95">
        <v>37</v>
      </c>
      <c r="D33" s="40">
        <v>2</v>
      </c>
      <c r="E33" s="96">
        <v>250000</v>
      </c>
      <c r="F33" s="26">
        <f>C33*D33*E33</f>
        <v>18500000</v>
      </c>
      <c r="G33" s="41" t="s">
        <v>35</v>
      </c>
      <c r="H33" s="27" t="s">
        <v>59</v>
      </c>
    </row>
    <row r="34" spans="1:8" ht="31.5" customHeight="1" x14ac:dyDescent="0.4">
      <c r="A34" s="22" t="s">
        <v>57</v>
      </c>
      <c r="B34" s="23" t="s">
        <v>58</v>
      </c>
      <c r="C34" s="95">
        <v>17</v>
      </c>
      <c r="D34" s="40">
        <v>2</v>
      </c>
      <c r="E34" s="96">
        <v>250000</v>
      </c>
      <c r="F34" s="26">
        <f>C34*D34*E34</f>
        <v>8500000</v>
      </c>
      <c r="G34" s="41" t="s">
        <v>35</v>
      </c>
      <c r="H34" s="27" t="s">
        <v>59</v>
      </c>
    </row>
    <row r="35" spans="1:8" ht="15" customHeight="1" x14ac:dyDescent="0.4">
      <c r="B35" s="23"/>
      <c r="C35" s="42"/>
      <c r="D35" s="40"/>
      <c r="E35" s="43"/>
      <c r="F35" s="26"/>
      <c r="G35" s="41"/>
      <c r="H35" s="27"/>
    </row>
    <row r="36" spans="1:8" ht="22.5" customHeight="1" thickBot="1" x14ac:dyDescent="0.45">
      <c r="A36" s="28" t="s">
        <v>16</v>
      </c>
      <c r="B36" s="29"/>
      <c r="C36" s="44"/>
      <c r="D36" s="29"/>
      <c r="E36" s="44"/>
      <c r="F36" s="45">
        <f>SUM(F32:F35)</f>
        <v>40750000</v>
      </c>
      <c r="G36" s="32"/>
      <c r="H36" s="33"/>
    </row>
    <row r="37" spans="1:8" x14ac:dyDescent="0.4">
      <c r="A37" s="34"/>
      <c r="B37" s="35"/>
      <c r="C37" s="36"/>
      <c r="D37" s="35"/>
      <c r="E37" s="36"/>
      <c r="F37" s="46"/>
      <c r="G37" s="38"/>
      <c r="H37" s="39"/>
    </row>
    <row r="38" spans="1:8" ht="21" customHeight="1" thickBot="1" x14ac:dyDescent="0.45">
      <c r="A38" s="110" t="s">
        <v>25</v>
      </c>
      <c r="B38" s="110"/>
      <c r="C38" s="110"/>
      <c r="D38" s="110"/>
      <c r="E38" s="110"/>
      <c r="F38" s="110"/>
      <c r="G38" s="110"/>
      <c r="H38" s="110"/>
    </row>
    <row r="39" spans="1:8" x14ac:dyDescent="0.4">
      <c r="A39" s="115" t="s">
        <v>17</v>
      </c>
      <c r="B39" s="117" t="s">
        <v>31</v>
      </c>
      <c r="C39" s="117" t="s">
        <v>10</v>
      </c>
      <c r="D39" s="119" t="s">
        <v>11</v>
      </c>
      <c r="E39" s="121" t="s">
        <v>12</v>
      </c>
      <c r="F39" s="123" t="s">
        <v>13</v>
      </c>
      <c r="G39" s="117" t="s">
        <v>14</v>
      </c>
      <c r="H39" s="125" t="s">
        <v>15</v>
      </c>
    </row>
    <row r="40" spans="1:8" x14ac:dyDescent="0.4">
      <c r="A40" s="116"/>
      <c r="B40" s="118"/>
      <c r="C40" s="118"/>
      <c r="D40" s="120"/>
      <c r="E40" s="122"/>
      <c r="F40" s="124"/>
      <c r="G40" s="118"/>
      <c r="H40" s="126"/>
    </row>
    <row r="41" spans="1:8" ht="32" customHeight="1" x14ac:dyDescent="0.4">
      <c r="A41" s="22" t="s">
        <v>60</v>
      </c>
      <c r="B41" s="23" t="s">
        <v>58</v>
      </c>
      <c r="C41" s="95">
        <v>8</v>
      </c>
      <c r="D41" s="97">
        <v>1</v>
      </c>
      <c r="E41" s="96">
        <v>200000</v>
      </c>
      <c r="F41" s="26">
        <f t="shared" ref="F41:F46" si="1">C41*D41*E41</f>
        <v>1600000</v>
      </c>
      <c r="G41" s="41" t="s">
        <v>26</v>
      </c>
      <c r="H41" s="27" t="s">
        <v>59</v>
      </c>
    </row>
    <row r="42" spans="1:8" ht="32" customHeight="1" x14ac:dyDescent="0.4">
      <c r="A42" s="22" t="s">
        <v>61</v>
      </c>
      <c r="B42" s="23" t="s">
        <v>58</v>
      </c>
      <c r="C42" s="95">
        <v>46</v>
      </c>
      <c r="D42" s="97">
        <v>1</v>
      </c>
      <c r="E42" s="96">
        <v>250000</v>
      </c>
      <c r="F42" s="26">
        <f t="shared" si="1"/>
        <v>11500000</v>
      </c>
      <c r="G42" s="41" t="s">
        <v>26</v>
      </c>
      <c r="H42" s="27" t="s">
        <v>59</v>
      </c>
    </row>
    <row r="43" spans="1:8" ht="32" customHeight="1" x14ac:dyDescent="0.4">
      <c r="A43" s="22" t="s">
        <v>62</v>
      </c>
      <c r="B43" s="23" t="s">
        <v>58</v>
      </c>
      <c r="C43" s="98">
        <v>4</v>
      </c>
      <c r="D43" s="99">
        <v>2</v>
      </c>
      <c r="E43" s="96">
        <v>200000</v>
      </c>
      <c r="F43" s="26">
        <f t="shared" si="1"/>
        <v>1600000</v>
      </c>
      <c r="G43" s="41" t="s">
        <v>26</v>
      </c>
      <c r="H43" s="27" t="s">
        <v>59</v>
      </c>
    </row>
    <row r="44" spans="1:8" ht="32" customHeight="1" x14ac:dyDescent="0.4">
      <c r="A44" s="22" t="s">
        <v>63</v>
      </c>
      <c r="B44" s="23" t="s">
        <v>58</v>
      </c>
      <c r="C44" s="98">
        <v>33</v>
      </c>
      <c r="D44" s="99">
        <v>2</v>
      </c>
      <c r="E44" s="96">
        <v>250000</v>
      </c>
      <c r="F44" s="26">
        <f t="shared" si="1"/>
        <v>16500000</v>
      </c>
      <c r="G44" s="41" t="s">
        <v>26</v>
      </c>
      <c r="H44" s="27" t="s">
        <v>59</v>
      </c>
    </row>
    <row r="45" spans="1:8" ht="32" customHeight="1" x14ac:dyDescent="0.4">
      <c r="A45" s="22" t="s">
        <v>64</v>
      </c>
      <c r="B45" s="23" t="s">
        <v>58</v>
      </c>
      <c r="C45" s="98">
        <v>4</v>
      </c>
      <c r="D45" s="99">
        <v>2</v>
      </c>
      <c r="E45" s="96">
        <v>200000</v>
      </c>
      <c r="F45" s="26">
        <f t="shared" si="1"/>
        <v>1600000</v>
      </c>
      <c r="G45" s="41" t="s">
        <v>26</v>
      </c>
      <c r="H45" s="27" t="s">
        <v>59</v>
      </c>
    </row>
    <row r="46" spans="1:8" ht="32" customHeight="1" x14ac:dyDescent="0.4">
      <c r="A46" s="22" t="s">
        <v>65</v>
      </c>
      <c r="B46" s="23" t="s">
        <v>58</v>
      </c>
      <c r="C46" s="98">
        <v>13</v>
      </c>
      <c r="D46" s="99">
        <v>2</v>
      </c>
      <c r="E46" s="96">
        <v>250000</v>
      </c>
      <c r="F46" s="26">
        <f t="shared" si="1"/>
        <v>6500000</v>
      </c>
      <c r="G46" s="41" t="s">
        <v>26</v>
      </c>
      <c r="H46" s="27" t="s">
        <v>59</v>
      </c>
    </row>
    <row r="47" spans="1:8" ht="15" customHeight="1" x14ac:dyDescent="0.4">
      <c r="B47" s="23"/>
      <c r="C47" s="42"/>
      <c r="D47" s="40"/>
      <c r="E47" s="43"/>
      <c r="F47" s="26"/>
      <c r="G47" s="41"/>
      <c r="H47" s="27"/>
    </row>
    <row r="48" spans="1:8" ht="17.600000000000001" customHeight="1" thickBot="1" x14ac:dyDescent="0.45">
      <c r="A48" s="28" t="s">
        <v>16</v>
      </c>
      <c r="B48" s="29"/>
      <c r="C48" s="44"/>
      <c r="D48" s="29"/>
      <c r="E48" s="44"/>
      <c r="F48" s="45">
        <f>SUM(F41:F47)</f>
        <v>39300000</v>
      </c>
      <c r="G48" s="32"/>
      <c r="H48" s="33"/>
    </row>
    <row r="49" spans="1:8" x14ac:dyDescent="0.4">
      <c r="A49" s="34"/>
      <c r="B49" s="35"/>
      <c r="C49" s="35"/>
      <c r="D49" s="35"/>
      <c r="E49" s="47"/>
      <c r="F49" s="48"/>
      <c r="G49" s="38"/>
      <c r="H49" s="39"/>
    </row>
    <row r="50" spans="1:8" ht="14" thickBot="1" x14ac:dyDescent="0.45">
      <c r="A50" s="110" t="s">
        <v>27</v>
      </c>
      <c r="B50" s="110"/>
      <c r="C50" s="110"/>
      <c r="D50" s="110"/>
      <c r="E50" s="110"/>
      <c r="F50" s="110"/>
      <c r="G50" s="110"/>
      <c r="H50" s="110"/>
    </row>
    <row r="51" spans="1:8" x14ac:dyDescent="0.4">
      <c r="A51" s="18" t="s">
        <v>17</v>
      </c>
      <c r="B51" s="19" t="s">
        <v>46</v>
      </c>
      <c r="C51" s="19" t="s">
        <v>10</v>
      </c>
      <c r="D51" s="20" t="s">
        <v>11</v>
      </c>
      <c r="E51" s="20" t="s">
        <v>12</v>
      </c>
      <c r="F51" s="19" t="s">
        <v>13</v>
      </c>
      <c r="G51" s="19" t="s">
        <v>14</v>
      </c>
      <c r="H51" s="19" t="s">
        <v>15</v>
      </c>
    </row>
    <row r="52" spans="1:8" ht="46.5" customHeight="1" x14ac:dyDescent="0.4">
      <c r="A52" s="49" t="s">
        <v>66</v>
      </c>
      <c r="B52" s="23" t="s">
        <v>67</v>
      </c>
      <c r="C52" s="87">
        <v>4</v>
      </c>
      <c r="D52" s="88">
        <v>3</v>
      </c>
      <c r="E52" s="84">
        <v>4000000</v>
      </c>
      <c r="F52" s="78">
        <f>C52*D52*E52</f>
        <v>48000000</v>
      </c>
      <c r="G52" s="41" t="s">
        <v>35</v>
      </c>
      <c r="H52" s="27" t="s">
        <v>68</v>
      </c>
    </row>
    <row r="53" spans="1:8" ht="46.5" customHeight="1" x14ac:dyDescent="0.4">
      <c r="A53" s="49" t="s">
        <v>66</v>
      </c>
      <c r="B53" s="23" t="s">
        <v>67</v>
      </c>
      <c r="C53" s="87">
        <v>2</v>
      </c>
      <c r="D53" s="88">
        <v>2</v>
      </c>
      <c r="E53" s="84">
        <v>4000000</v>
      </c>
      <c r="F53" s="78">
        <f>C53*D53*E53</f>
        <v>16000000</v>
      </c>
      <c r="G53" s="41" t="s">
        <v>35</v>
      </c>
      <c r="H53" s="27" t="s">
        <v>69</v>
      </c>
    </row>
    <row r="54" spans="1:8" ht="35.450000000000003" customHeight="1" x14ac:dyDescent="0.4">
      <c r="A54" s="49" t="s">
        <v>70</v>
      </c>
      <c r="B54" s="23" t="s">
        <v>58</v>
      </c>
      <c r="C54" s="87">
        <v>4</v>
      </c>
      <c r="D54" s="88">
        <v>1</v>
      </c>
      <c r="E54" s="84">
        <v>4600000</v>
      </c>
      <c r="F54" s="26">
        <f>C54*D54*E54</f>
        <v>18400000</v>
      </c>
      <c r="G54" s="41" t="s">
        <v>35</v>
      </c>
      <c r="H54" s="81" t="s">
        <v>71</v>
      </c>
    </row>
    <row r="55" spans="1:8" ht="36.450000000000003" customHeight="1" x14ac:dyDescent="0.4">
      <c r="A55" s="49" t="s">
        <v>73</v>
      </c>
      <c r="B55" s="74" t="s">
        <v>72</v>
      </c>
      <c r="C55" s="87">
        <v>4</v>
      </c>
      <c r="D55" s="88">
        <v>1</v>
      </c>
      <c r="E55" s="84">
        <v>7500000</v>
      </c>
      <c r="F55" s="78">
        <f>C55*D55*E55</f>
        <v>30000000</v>
      </c>
      <c r="G55" s="41" t="s">
        <v>35</v>
      </c>
      <c r="H55" s="81" t="s">
        <v>74</v>
      </c>
    </row>
    <row r="56" spans="1:8" ht="35.450000000000003" customHeight="1" x14ac:dyDescent="0.4">
      <c r="A56" s="49" t="s">
        <v>45</v>
      </c>
      <c r="B56" s="74" t="s">
        <v>37</v>
      </c>
      <c r="C56" s="87">
        <v>16</v>
      </c>
      <c r="D56" s="88">
        <v>1</v>
      </c>
      <c r="E56" s="25">
        <v>295840</v>
      </c>
      <c r="F56" s="78">
        <f>C56*D56*E56</f>
        <v>4733440</v>
      </c>
      <c r="G56" s="41" t="s">
        <v>47</v>
      </c>
      <c r="H56" s="81" t="s">
        <v>75</v>
      </c>
    </row>
    <row r="57" spans="1:8" ht="15" customHeight="1" x14ac:dyDescent="0.4">
      <c r="A57" s="49"/>
      <c r="B57" s="74"/>
      <c r="C57" s="87"/>
      <c r="D57" s="88"/>
      <c r="E57" s="84"/>
      <c r="F57" s="26"/>
      <c r="G57" s="86"/>
      <c r="H57" s="81"/>
    </row>
    <row r="58" spans="1:8" ht="18" customHeight="1" thickBot="1" x14ac:dyDescent="0.45">
      <c r="A58" s="28" t="s">
        <v>16</v>
      </c>
      <c r="B58" s="29"/>
      <c r="C58" s="44"/>
      <c r="D58" s="29"/>
      <c r="E58" s="50"/>
      <c r="F58" s="45">
        <f>SUM(F52:F57)</f>
        <v>117133440</v>
      </c>
      <c r="G58" s="32"/>
      <c r="H58" s="33"/>
    </row>
    <row r="59" spans="1:8" x14ac:dyDescent="0.4">
      <c r="A59" s="34"/>
      <c r="B59" s="35"/>
      <c r="C59" s="36"/>
      <c r="D59" s="35"/>
      <c r="E59" s="51"/>
      <c r="F59" s="46"/>
      <c r="G59" s="38"/>
      <c r="H59" s="39"/>
    </row>
    <row r="60" spans="1:8" ht="16.100000000000001" customHeight="1" thickBot="1" x14ac:dyDescent="0.45">
      <c r="A60" s="110" t="s">
        <v>32</v>
      </c>
      <c r="B60" s="110"/>
      <c r="C60" s="110"/>
      <c r="D60" s="110"/>
      <c r="E60" s="110"/>
      <c r="F60" s="110"/>
      <c r="G60" s="110"/>
      <c r="H60" s="110"/>
    </row>
    <row r="61" spans="1:8" x14ac:dyDescent="0.4">
      <c r="A61" s="115" t="s">
        <v>17</v>
      </c>
      <c r="B61" s="117" t="s">
        <v>31</v>
      </c>
      <c r="C61" s="117" t="s">
        <v>10</v>
      </c>
      <c r="D61" s="119" t="s">
        <v>11</v>
      </c>
      <c r="E61" s="121" t="s">
        <v>12</v>
      </c>
      <c r="F61" s="123" t="s">
        <v>13</v>
      </c>
      <c r="G61" s="117" t="s">
        <v>14</v>
      </c>
      <c r="H61" s="125" t="s">
        <v>15</v>
      </c>
    </row>
    <row r="62" spans="1:8" x14ac:dyDescent="0.4">
      <c r="A62" s="116"/>
      <c r="B62" s="118"/>
      <c r="C62" s="118"/>
      <c r="D62" s="120"/>
      <c r="E62" s="122"/>
      <c r="F62" s="124"/>
      <c r="G62" s="118"/>
      <c r="H62" s="126"/>
    </row>
    <row r="63" spans="1:8" ht="22.5" customHeight="1" x14ac:dyDescent="0.4">
      <c r="A63" s="104" t="s">
        <v>77</v>
      </c>
      <c r="B63" s="23" t="s">
        <v>76</v>
      </c>
      <c r="C63" s="24">
        <v>15</v>
      </c>
      <c r="D63" s="40">
        <v>5</v>
      </c>
      <c r="E63" s="25">
        <v>70000</v>
      </c>
      <c r="F63" s="26">
        <f>C63*D63*E63</f>
        <v>5250000</v>
      </c>
      <c r="G63" s="77" t="s">
        <v>35</v>
      </c>
      <c r="H63" s="80" t="s">
        <v>59</v>
      </c>
    </row>
    <row r="64" spans="1:8" ht="22.5" customHeight="1" x14ac:dyDescent="0.4">
      <c r="A64" s="104" t="s">
        <v>77</v>
      </c>
      <c r="B64" s="23" t="s">
        <v>78</v>
      </c>
      <c r="C64" s="24">
        <v>15</v>
      </c>
      <c r="D64" s="40">
        <v>5</v>
      </c>
      <c r="E64" s="25">
        <v>70000</v>
      </c>
      <c r="F64" s="26">
        <f>C64*D64*E64</f>
        <v>5250000</v>
      </c>
      <c r="G64" s="77" t="s">
        <v>35</v>
      </c>
      <c r="H64" s="80" t="s">
        <v>59</v>
      </c>
    </row>
    <row r="65" spans="1:15" ht="29.35" customHeight="1" x14ac:dyDescent="0.4">
      <c r="A65" s="105" t="s">
        <v>82</v>
      </c>
      <c r="B65" s="100" t="s">
        <v>76</v>
      </c>
      <c r="C65" s="101">
        <v>15</v>
      </c>
      <c r="D65" s="102">
        <v>5</v>
      </c>
      <c r="E65" s="103">
        <v>70000</v>
      </c>
      <c r="F65" s="26">
        <f t="shared" ref="F65:F69" si="2">C65*D65*E65</f>
        <v>5250000</v>
      </c>
      <c r="G65" s="77" t="s">
        <v>35</v>
      </c>
      <c r="H65" s="80" t="s">
        <v>59</v>
      </c>
    </row>
    <row r="66" spans="1:15" ht="31.7" customHeight="1" x14ac:dyDescent="0.4">
      <c r="A66" s="105" t="s">
        <v>83</v>
      </c>
      <c r="B66" s="23" t="s">
        <v>76</v>
      </c>
      <c r="C66" s="101">
        <v>15</v>
      </c>
      <c r="D66" s="102">
        <v>2</v>
      </c>
      <c r="E66" s="103">
        <v>70000</v>
      </c>
      <c r="F66" s="26">
        <f t="shared" si="2"/>
        <v>2100000</v>
      </c>
      <c r="G66" s="77" t="s">
        <v>35</v>
      </c>
      <c r="H66" s="80" t="s">
        <v>59</v>
      </c>
    </row>
    <row r="67" spans="1:15" ht="31.35" customHeight="1" x14ac:dyDescent="0.4">
      <c r="A67" s="105" t="s">
        <v>82</v>
      </c>
      <c r="B67" s="23" t="s">
        <v>78</v>
      </c>
      <c r="C67" s="101">
        <v>15</v>
      </c>
      <c r="D67" s="102">
        <v>5</v>
      </c>
      <c r="E67" s="103">
        <v>70000</v>
      </c>
      <c r="F67" s="26">
        <f t="shared" si="2"/>
        <v>5250000</v>
      </c>
      <c r="G67" s="77" t="s">
        <v>35</v>
      </c>
      <c r="H67" s="80" t="s">
        <v>59</v>
      </c>
    </row>
    <row r="68" spans="1:15" ht="32.35" customHeight="1" x14ac:dyDescent="0.4">
      <c r="A68" s="105" t="s">
        <v>83</v>
      </c>
      <c r="B68" s="23" t="s">
        <v>78</v>
      </c>
      <c r="C68" s="101">
        <v>15</v>
      </c>
      <c r="D68" s="102">
        <v>2</v>
      </c>
      <c r="E68" s="103">
        <v>70000</v>
      </c>
      <c r="F68" s="26">
        <f t="shared" si="2"/>
        <v>2100000</v>
      </c>
      <c r="G68" s="77" t="s">
        <v>35</v>
      </c>
      <c r="H68" s="80" t="s">
        <v>59</v>
      </c>
    </row>
    <row r="69" spans="1:15" ht="23.45" customHeight="1" x14ac:dyDescent="0.4">
      <c r="A69" s="105" t="s">
        <v>79</v>
      </c>
      <c r="B69" s="23" t="s">
        <v>80</v>
      </c>
      <c r="C69" s="101">
        <v>8</v>
      </c>
      <c r="D69" s="102">
        <v>1</v>
      </c>
      <c r="E69" s="103">
        <v>100000</v>
      </c>
      <c r="F69" s="26">
        <f t="shared" si="2"/>
        <v>800000</v>
      </c>
      <c r="G69" s="77" t="s">
        <v>35</v>
      </c>
      <c r="H69" s="80" t="s">
        <v>59</v>
      </c>
    </row>
    <row r="70" spans="1:15" ht="15.7" customHeight="1" x14ac:dyDescent="0.4">
      <c r="A70" s="105"/>
      <c r="B70" s="74"/>
      <c r="C70" s="106"/>
      <c r="D70" s="107"/>
      <c r="E70" s="108"/>
      <c r="F70" s="78"/>
      <c r="G70" s="91"/>
      <c r="H70" s="81"/>
    </row>
    <row r="71" spans="1:15" ht="21.7" customHeight="1" thickBot="1" x14ac:dyDescent="0.45">
      <c r="A71" s="28" t="s">
        <v>16</v>
      </c>
      <c r="B71" s="29"/>
      <c r="C71" s="44"/>
      <c r="D71" s="29"/>
      <c r="E71" s="44"/>
      <c r="F71" s="45">
        <f>SUM(F63:F69)</f>
        <v>26000000</v>
      </c>
      <c r="G71" s="32"/>
      <c r="H71" s="33"/>
    </row>
    <row r="72" spans="1:15" s="38" customFormat="1" ht="14" x14ac:dyDescent="0.4">
      <c r="A72" s="52"/>
      <c r="B72" s="53"/>
      <c r="E72" s="54"/>
      <c r="F72" s="9"/>
    </row>
    <row r="73" spans="1:15" s="38" customFormat="1" ht="14" thickBot="1" x14ac:dyDescent="0.6">
      <c r="F73" s="9"/>
    </row>
    <row r="74" spans="1:15" s="38" customFormat="1" x14ac:dyDescent="0.55000000000000004">
      <c r="A74" s="55" t="s">
        <v>16</v>
      </c>
      <c r="B74" s="56"/>
      <c r="C74" s="57"/>
      <c r="D74" s="58"/>
      <c r="E74" s="59">
        <f>SUM(F27+F36+F48+F58+F71)</f>
        <v>223183440</v>
      </c>
      <c r="F74" s="93">
        <f>E74-F56</f>
        <v>218450000</v>
      </c>
      <c r="G74" s="85"/>
      <c r="O74" s="82">
        <f>O24+F36+F48+F58+F71</f>
        <v>373183440</v>
      </c>
    </row>
    <row r="75" spans="1:15" s="38" customFormat="1" x14ac:dyDescent="0.4">
      <c r="A75" s="14" t="s">
        <v>29</v>
      </c>
      <c r="B75" s="15"/>
      <c r="C75" s="15"/>
      <c r="D75" s="15"/>
      <c r="E75" s="69">
        <f>E74*11%</f>
        <v>24550178.399999999</v>
      </c>
      <c r="F75" s="21"/>
      <c r="G75" s="15"/>
      <c r="H75" s="15"/>
    </row>
    <row r="76" spans="1:15" s="38" customFormat="1" x14ac:dyDescent="0.4">
      <c r="A76" s="14" t="s">
        <v>30</v>
      </c>
      <c r="B76" s="15"/>
      <c r="C76" s="15"/>
      <c r="D76" s="15"/>
      <c r="E76" s="89">
        <f>SUM(E74:E75)</f>
        <v>247733618.40000001</v>
      </c>
      <c r="F76" s="17"/>
      <c r="G76" s="15"/>
      <c r="H76" s="15"/>
    </row>
    <row r="77" spans="1:15" s="38" customFormat="1" x14ac:dyDescent="0.4">
      <c r="A77" s="8"/>
      <c r="B77" s="15"/>
      <c r="C77" s="15"/>
      <c r="D77" s="15"/>
      <c r="E77" s="68"/>
      <c r="F77" s="15"/>
      <c r="G77" s="15"/>
      <c r="H77" s="15"/>
    </row>
    <row r="78" spans="1:15" s="38" customFormat="1" x14ac:dyDescent="0.4">
      <c r="A78" s="2" t="s">
        <v>18</v>
      </c>
      <c r="B78" s="60"/>
      <c r="C78" s="15"/>
      <c r="D78" s="15"/>
      <c r="E78" s="15"/>
      <c r="F78" s="17"/>
      <c r="G78" s="61"/>
      <c r="H78" s="62"/>
    </row>
    <row r="79" spans="1:15" s="38" customFormat="1" x14ac:dyDescent="0.4">
      <c r="A79" s="63" t="s">
        <v>39</v>
      </c>
      <c r="C79" s="15"/>
      <c r="D79" s="15"/>
      <c r="E79" s="15"/>
      <c r="F79" s="21"/>
      <c r="G79" s="15"/>
      <c r="H79" s="15"/>
    </row>
    <row r="80" spans="1:15" s="38" customFormat="1" x14ac:dyDescent="0.4">
      <c r="A80" s="63" t="s">
        <v>38</v>
      </c>
      <c r="C80" s="15"/>
      <c r="D80" s="15"/>
      <c r="E80" s="15"/>
      <c r="F80" s="21"/>
      <c r="G80" s="15"/>
      <c r="H80" s="15"/>
    </row>
    <row r="81" spans="1:8" s="38" customFormat="1" x14ac:dyDescent="0.4">
      <c r="A81" s="63" t="s">
        <v>40</v>
      </c>
      <c r="C81" s="15"/>
      <c r="D81" s="15"/>
      <c r="E81" s="15"/>
      <c r="F81" s="17"/>
      <c r="G81" s="15"/>
      <c r="H81" s="15"/>
    </row>
    <row r="82" spans="1:8" s="38" customFormat="1" x14ac:dyDescent="0.4">
      <c r="A82" s="63" t="s">
        <v>41</v>
      </c>
      <c r="C82" s="15"/>
      <c r="D82" s="15"/>
      <c r="E82" s="15"/>
      <c r="F82" s="21"/>
      <c r="G82" s="15"/>
      <c r="H82" s="15"/>
    </row>
    <row r="83" spans="1:8" s="38" customFormat="1" x14ac:dyDescent="0.4">
      <c r="A83" s="15" t="s">
        <v>42</v>
      </c>
      <c r="C83" s="15"/>
      <c r="D83" s="15"/>
      <c r="E83" s="15"/>
      <c r="F83" s="15"/>
      <c r="G83" s="15"/>
      <c r="H83" s="15"/>
    </row>
    <row r="84" spans="1:8" s="38" customFormat="1" x14ac:dyDescent="0.4">
      <c r="A84" s="64"/>
      <c r="C84" s="15"/>
      <c r="D84" s="15"/>
      <c r="E84" s="15"/>
      <c r="F84" s="15"/>
      <c r="G84" s="15"/>
      <c r="H84" s="15"/>
    </row>
    <row r="85" spans="1:8" s="38" customFormat="1" x14ac:dyDescent="0.4">
      <c r="A85" s="15"/>
      <c r="B85" s="65"/>
      <c r="C85" s="15"/>
      <c r="D85" s="15"/>
      <c r="E85" s="15"/>
      <c r="F85" s="15"/>
      <c r="G85" s="15"/>
      <c r="H85" s="15"/>
    </row>
    <row r="86" spans="1:8" s="38" customFormat="1" x14ac:dyDescent="0.4">
      <c r="A86" s="66" t="s">
        <v>19</v>
      </c>
      <c r="B86" s="15"/>
      <c r="C86" s="66" t="s">
        <v>20</v>
      </c>
      <c r="D86" s="15"/>
      <c r="E86" s="15"/>
      <c r="F86" s="15"/>
      <c r="H86" s="15"/>
    </row>
    <row r="87" spans="1:8" x14ac:dyDescent="0.4">
      <c r="A87" s="66"/>
      <c r="B87" s="67"/>
      <c r="D87" s="67"/>
      <c r="E87" s="67"/>
      <c r="G87" s="38"/>
    </row>
    <row r="88" spans="1:8" x14ac:dyDescent="0.4">
      <c r="A88" s="66" t="s">
        <v>21</v>
      </c>
      <c r="C88" s="66" t="s">
        <v>20</v>
      </c>
      <c r="G88" s="38"/>
    </row>
    <row r="89" spans="1:8" x14ac:dyDescent="0.4">
      <c r="A89" s="66"/>
      <c r="G89" s="38"/>
    </row>
    <row r="90" spans="1:8" x14ac:dyDescent="0.4">
      <c r="A90" s="66" t="s">
        <v>22</v>
      </c>
      <c r="C90" s="66" t="s">
        <v>20</v>
      </c>
      <c r="G90" s="38"/>
    </row>
    <row r="91" spans="1:8" x14ac:dyDescent="0.4">
      <c r="A91" s="38"/>
      <c r="C91" s="38"/>
    </row>
    <row r="92" spans="1:8" x14ac:dyDescent="0.4">
      <c r="A92" s="38"/>
      <c r="B92" s="38"/>
      <c r="C92" s="38"/>
      <c r="D92" s="38"/>
      <c r="E92" s="38"/>
      <c r="F92" s="9"/>
      <c r="G92" s="38"/>
      <c r="H92" s="38"/>
    </row>
  </sheetData>
  <mergeCells count="34">
    <mergeCell ref="A21:H21"/>
    <mergeCell ref="A2:H2"/>
    <mergeCell ref="D6:F6"/>
    <mergeCell ref="D7:F7"/>
    <mergeCell ref="D17:F17"/>
    <mergeCell ref="A20:H20"/>
    <mergeCell ref="A29:H29"/>
    <mergeCell ref="A30:A31"/>
    <mergeCell ref="B30:B31"/>
    <mergeCell ref="C30:C31"/>
    <mergeCell ref="D30:D31"/>
    <mergeCell ref="E30:E31"/>
    <mergeCell ref="F30:F31"/>
    <mergeCell ref="G30:G31"/>
    <mergeCell ref="H30:H31"/>
    <mergeCell ref="A38:H38"/>
    <mergeCell ref="A39:A40"/>
    <mergeCell ref="B39:B40"/>
    <mergeCell ref="C39:C40"/>
    <mergeCell ref="D39:D40"/>
    <mergeCell ref="E39:E40"/>
    <mergeCell ref="F39:F40"/>
    <mergeCell ref="G39:G40"/>
    <mergeCell ref="H39:H40"/>
    <mergeCell ref="A50:H50"/>
    <mergeCell ref="A60:H60"/>
    <mergeCell ref="A61:A62"/>
    <mergeCell ref="B61:B62"/>
    <mergeCell ref="C61:C62"/>
    <mergeCell ref="D61:D62"/>
    <mergeCell ref="E61:E62"/>
    <mergeCell ref="F61:F62"/>
    <mergeCell ref="G61:G62"/>
    <mergeCell ref="H61:H62"/>
  </mergeCells>
  <dataValidations count="5">
    <dataValidation errorStyle="information" allowBlank="1" showInputMessage="1" showErrorMessage="1" errorTitle="Andere?" error="Das Auswahlmenü soll nur eine Arbeitserleichterung für Sie darstellen. Sollte eine andere Person benötigt werden, können Sie diese einfach eintragen." sqref="A72" xr:uid="{E16340AC-5A98-4BE6-8BA1-289CB9B8AB30}"/>
    <dataValidation type="list" errorStyle="information" allowBlank="1" showInputMessage="1" showErrorMessage="1" errorTitle="Andere?" error="Bitte einfach eintragen." sqref="G70 G32:G35 G52:G56 G41:G47 H63:H69" xr:uid="{9D0BE8DF-D863-42C4-BB2B-1BFE31751D89}">
      <formula1>#REF!</formula1>
    </dataValidation>
    <dataValidation errorStyle="information" allowBlank="1" showInputMessage="1" showErrorMessage="1" errorTitle="andere Eingabe" error="Bitte geben Sie nur eine andere Einheit ein, wenn Sie dies ausdrücklich mit ihrem Vertragskaufmann / ihrer Vertragskauffrau abgestimmt haben." sqref="D32:D35 D52:D57 D41:D47 D63:D64" xr:uid="{041AC805-00C4-4AEA-B16E-EEC036F0D8EF}"/>
    <dataValidation errorStyle="information" allowBlank="1" showInputMessage="1" showErrorMessage="1" errorTitle="Andere?" error="Bitte einfach eintragen." sqref="G28 G58:G59" xr:uid="{EF19C463-D710-4E89-B077-CCAFE6BAA545}"/>
    <dataValidation type="list" errorStyle="information" allowBlank="1" showInputMessage="1" showErrorMessage="1" errorTitle="andere Eingabe" error="Bitte geben Sie nur eine andere Einheit ein, wenn Sie dies ausdrücklich mit ihrem Vertragskaufmann / ihrer Vertragskauffrau abgestimmt haben." sqref="D23" xr:uid="{E094F88E-4020-4283-A1C0-BD3EB97ECF16}">
      <formula1>#REF!</formula1>
    </dataValidation>
  </dataValidations>
  <pageMargins left="0.74803149606299213" right="0.74803149606299213" top="0.98425196850393704" bottom="0.98425196850393704" header="0.51181102362204722" footer="0.51181102362204722"/>
  <pageSetup paperSize="9" scale="79" orientation="landscape" horizontalDpi="4294967292" verticalDpi="4294967292" r:id="rId1"/>
  <headerFooter>
    <oddHeader>&amp;R&amp;G</oddHeader>
  </headerFooter>
  <drawing r:id="rId2"/>
  <legacyDrawing r:id="rId3"/>
  <legacyDrawingHF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OUTPUT</vt:lpstr>
      <vt:lpstr>Breakdown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Jata, Lidya Susana Kusuma GIZ ID</dc:creator>
  <cp:lastModifiedBy>Jata, Lidya Susana Kusuma GIZ ID</cp:lastModifiedBy>
  <cp:lastPrinted>2014-10-22T10:48:13Z</cp:lastPrinted>
  <dcterms:created xsi:type="dcterms:W3CDTF">2012-05-12T14:03:50Z</dcterms:created>
  <dcterms:modified xsi:type="dcterms:W3CDTF">2025-06-16T02:48:23Z</dcterms:modified>
</cp:coreProperties>
</file>